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ARINA SLUŽB -12.12.25\PLAN\GODIŠNJI FIN\PLAN 2026\KONAČNI PLAN 2026-2028\Prihvaćeni plan plan 2026-2028\"/>
    </mc:Choice>
  </mc:AlternateContent>
  <xr:revisionPtr revIDLastSave="0" documentId="13_ncr:1_{18583A64-27E0-4BB2-86EF-514FC13BD0B1}" xr6:coauthVersionLast="47" xr6:coauthVersionMax="47" xr10:uidLastSave="{00000000-0000-0000-0000-000000000000}"/>
  <bookViews>
    <workbookView xWindow="-120" yWindow="-120" windowWidth="29040" windowHeight="15720" activeTab="3" xr2:uid="{B182AB16-ABBC-4F43-83D2-57F63893BF5C}"/>
  </bookViews>
  <sheets>
    <sheet name="Opći dio-Sažetak" sheetId="1" r:id="rId1"/>
    <sheet name="Opći dio-Rn prih.i rash.-ek.kl." sheetId="2" r:id="rId2"/>
    <sheet name="Opći dio-rn prih.i rash- izvori" sheetId="3" r:id="rId3"/>
    <sheet name="Opći dio-Prihodi po funkc.klas.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2" l="1"/>
  <c r="G32" i="2" s="1"/>
  <c r="F30" i="2"/>
  <c r="F32" i="2" s="1"/>
  <c r="J28" i="2"/>
  <c r="I28" i="2"/>
  <c r="G27" i="2"/>
  <c r="F27" i="2"/>
  <c r="J27" i="2" s="1"/>
  <c r="E27" i="2"/>
  <c r="I27" i="2" s="1"/>
  <c r="D27" i="2"/>
  <c r="C27" i="2"/>
  <c r="K25" i="2"/>
  <c r="J25" i="2"/>
  <c r="I25" i="2"/>
  <c r="H25" i="2"/>
  <c r="G23" i="2"/>
  <c r="K23" i="2" s="1"/>
  <c r="F23" i="2"/>
  <c r="J23" i="2" s="1"/>
  <c r="E23" i="2"/>
  <c r="I23" i="2" s="1"/>
  <c r="D23" i="2"/>
  <c r="H23" i="2" s="1"/>
  <c r="C23" i="2"/>
  <c r="C33" i="2" s="1"/>
  <c r="K22" i="2"/>
  <c r="J22" i="2"/>
  <c r="I22" i="2"/>
  <c r="H21" i="2"/>
  <c r="K20" i="2"/>
  <c r="J20" i="2"/>
  <c r="I20" i="2"/>
  <c r="H20" i="2"/>
  <c r="K19" i="2"/>
  <c r="J19" i="2"/>
  <c r="I19" i="2"/>
  <c r="H19" i="2"/>
  <c r="K18" i="2"/>
  <c r="J18" i="2"/>
  <c r="I18" i="2"/>
  <c r="H18" i="2"/>
  <c r="M17" i="2"/>
  <c r="I17" i="2"/>
  <c r="H17" i="2"/>
  <c r="G17" i="2"/>
  <c r="G33" i="2" s="1"/>
  <c r="F17" i="2"/>
  <c r="F33" i="2" s="1"/>
  <c r="E17" i="2"/>
  <c r="D17" i="2"/>
  <c r="C17" i="2"/>
  <c r="K16" i="2"/>
  <c r="J16" i="2"/>
  <c r="I16" i="2"/>
  <c r="H16" i="2"/>
  <c r="G15" i="2"/>
  <c r="K15" i="2" s="1"/>
  <c r="F15" i="2"/>
  <c r="J15" i="2" s="1"/>
  <c r="E15" i="2"/>
  <c r="I15" i="2" s="1"/>
  <c r="D15" i="2"/>
  <c r="H15" i="2" s="1"/>
  <c r="C15" i="2"/>
  <c r="K14" i="2"/>
  <c r="J14" i="2"/>
  <c r="I14" i="2"/>
  <c r="H14" i="2"/>
  <c r="K13" i="2"/>
  <c r="J13" i="2"/>
  <c r="I13" i="2"/>
  <c r="H13" i="2"/>
  <c r="K11" i="2"/>
  <c r="J11" i="2"/>
  <c r="I11" i="2"/>
  <c r="H11" i="2"/>
  <c r="K10" i="2"/>
  <c r="J10" i="2"/>
  <c r="I10" i="2"/>
  <c r="H10" i="2"/>
  <c r="G10" i="2"/>
  <c r="F10" i="2"/>
  <c r="E10" i="2"/>
  <c r="E30" i="2" s="1"/>
  <c r="E32" i="2" s="1"/>
  <c r="D10" i="2"/>
  <c r="D30" i="2" s="1"/>
  <c r="D32" i="2" s="1"/>
  <c r="C10" i="2"/>
  <c r="C30" i="2" s="1"/>
  <c r="C32" i="2" s="1"/>
  <c r="C34" i="2" s="1"/>
  <c r="E39" i="1"/>
  <c r="C39" i="1"/>
  <c r="G34" i="1"/>
  <c r="F34" i="1"/>
  <c r="E34" i="1"/>
  <c r="D34" i="1"/>
  <c r="C34" i="1"/>
  <c r="G24" i="1"/>
  <c r="F24" i="1"/>
  <c r="E24" i="1"/>
  <c r="D24" i="1"/>
  <c r="C24" i="1"/>
  <c r="G17" i="1"/>
  <c r="G39" i="1" s="1"/>
  <c r="F17" i="1"/>
  <c r="F39" i="1" s="1"/>
  <c r="E17" i="1"/>
  <c r="D17" i="1"/>
  <c r="D39" i="1" s="1"/>
  <c r="C17" i="1"/>
  <c r="G14" i="1"/>
  <c r="G18" i="1" s="1"/>
  <c r="G30" i="1" s="1"/>
  <c r="G36" i="1" s="1"/>
  <c r="F14" i="1"/>
  <c r="F18" i="1" s="1"/>
  <c r="F30" i="1" s="1"/>
  <c r="F36" i="1" s="1"/>
  <c r="E14" i="1"/>
  <c r="E18" i="1" s="1"/>
  <c r="E30" i="1" s="1"/>
  <c r="E36" i="1" s="1"/>
  <c r="D14" i="1"/>
  <c r="D18" i="1" s="1"/>
  <c r="D30" i="1" s="1"/>
  <c r="D36" i="1" s="1"/>
  <c r="C14" i="1"/>
  <c r="C18" i="1" s="1"/>
  <c r="C30" i="1" s="1"/>
  <c r="C36" i="1" s="1"/>
  <c r="F34" i="2" l="1"/>
  <c r="G34" i="2"/>
  <c r="J17" i="2"/>
  <c r="K17" i="2"/>
  <c r="D33" i="2"/>
  <c r="D34" i="2" s="1"/>
  <c r="E33" i="2"/>
  <c r="E34" i="2" s="1"/>
  <c r="D38" i="1"/>
  <c r="E38" i="1"/>
  <c r="F38" i="1"/>
  <c r="C38" i="1"/>
  <c r="G38" i="1"/>
</calcChain>
</file>

<file path=xl/sharedStrings.xml><?xml version="1.0" encoding="utf-8"?>
<sst xmlns="http://schemas.openxmlformats.org/spreadsheetml/2006/main" count="200" uniqueCount="118">
  <si>
    <t>JAVNA VATROGASNA POSTROJBA</t>
  </si>
  <si>
    <t>GRADA KARLOVCA</t>
  </si>
  <si>
    <t>PROJEKCIJA PLANA PRORAČUNA</t>
  </si>
  <si>
    <t xml:space="preserve">OPĆI DIO-SAŽETAK </t>
  </si>
  <si>
    <t>IZVRŠENJE</t>
  </si>
  <si>
    <t>PLAN-R2</t>
  </si>
  <si>
    <t>PLAN</t>
  </si>
  <si>
    <t>PROJEKCIJA</t>
  </si>
  <si>
    <t>BROJ KONTA</t>
  </si>
  <si>
    <t>01.01.2024. - 31.12.2024.</t>
  </si>
  <si>
    <t>1 (€)</t>
  </si>
  <si>
    <t>2 (€)</t>
  </si>
  <si>
    <t>3 (€)</t>
  </si>
  <si>
    <t>4 (€)</t>
  </si>
  <si>
    <t>5 (€)</t>
  </si>
  <si>
    <t>A. SAŽETAK RAČUNA PRIHODA I RASHODA</t>
  </si>
  <si>
    <t>6</t>
  </si>
  <si>
    <t>Prihodi poslovanja</t>
  </si>
  <si>
    <t>7</t>
  </si>
  <si>
    <t>Prihodi od prodaje nefinancijske imovine</t>
  </si>
  <si>
    <t>UKUPNO PRIHODI</t>
  </si>
  <si>
    <t>3</t>
  </si>
  <si>
    <t>Rashodi poslovanja</t>
  </si>
  <si>
    <t>4</t>
  </si>
  <si>
    <t>Rashodi za nabavu nefin. imovine</t>
  </si>
  <si>
    <t>UKUPNO RASHODI</t>
  </si>
  <si>
    <t>RAZLIKA VIŠAK/MANJAK</t>
  </si>
  <si>
    <t>B. SAŽETAK RAČUNA FINANCIRANJA</t>
  </si>
  <si>
    <t>Primici od financ.imovine</t>
  </si>
  <si>
    <t>Izdaci za financ.imovinu</t>
  </si>
  <si>
    <t>NETO ZADUŽIVANJE / FINANCIRANJE</t>
  </si>
  <si>
    <t/>
  </si>
  <si>
    <t>C. PRENESENI VIŠAK ILI MANJAK</t>
  </si>
  <si>
    <t>UKUPAN DONOS VIŠKA/MANJKA IZ PRETH. G.</t>
  </si>
  <si>
    <t>DIO VIŠKA/MANJKA IZ PRET. GOD.ZA RAPORED.</t>
  </si>
  <si>
    <t>VIŠAK / MANJAK + NETO ZADUŽIVANJA / FINANCIRANJA 
Bez prihoda iz proračuna</t>
  </si>
  <si>
    <t>Pomoći izravnanja za JVP-DEC</t>
  </si>
  <si>
    <t>Opći prihodi i primici iz proračuna</t>
  </si>
  <si>
    <t>UKUPNO PRIHODI IZ PRORAČUNA</t>
  </si>
  <si>
    <t>Stvarni višak/manjak u JVP</t>
  </si>
  <si>
    <t>UKUPNI PRIHODI i PRIMICI</t>
  </si>
  <si>
    <t>UKUPNI RASHODI I IZDACI</t>
  </si>
  <si>
    <t>OPĆI DIO - RAČUN PRIHODA I RASHODA PO EKONOMSKOJ KLASIFIKACIJI</t>
  </si>
  <si>
    <t>INDEKS</t>
  </si>
  <si>
    <t>VRSTA PRIHODA / PRIMITAKA</t>
  </si>
  <si>
    <t>2/1</t>
  </si>
  <si>
    <t>3/2</t>
  </si>
  <si>
    <t>4/3</t>
  </si>
  <si>
    <t>5/4</t>
  </si>
  <si>
    <t>A. RAČUN PRIHODA I RASHODA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</si>
  <si>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</si>
  <si>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</si>
  <si>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</si>
  <si>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</si>
  <si>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</si>
  <si>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</si>
  <si>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</si>
  <si>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Prihodi od prodaje proizvoda i robe te pruženih usluga i prihodi od donacija</t>
  </si>
  <si>
    <t>72</t>
  </si>
  <si>
    <t>Prihodi od prodaje proizvedene dugotrajne imovine</t>
  </si>
  <si>
    <t>31</t>
  </si>
  <si>
    <t>Rashodi za zaposlene</t>
  </si>
  <si>
    <t>32</t>
  </si>
  <si>
    <t>Materijalni rashodi</t>
  </si>
  <si>
    <t>34</t>
  </si>
  <si>
    <t>Financijski rashodi</t>
  </si>
  <si>
    <t>37</t>
  </si>
  <si>
    <t>Naknade građanima i kućanstvima na temelju osiguranja i druge naknade</t>
  </si>
  <si>
    <t>38</t>
  </si>
  <si>
    <t>Ostali rashodi</t>
  </si>
  <si>
    <t>Rashodi za nabavu nefinancijske imovine</t>
  </si>
  <si>
    <t>41</t>
  </si>
  <si>
    <t>Rashodi za nabavu neproizvedene dugotrajne imovine</t>
  </si>
  <si>
    <t>42</t>
  </si>
  <si>
    <t>Rashodi za nabavu proizvedene dugotrajne imovine</t>
  </si>
  <si>
    <t xml:space="preserve">C. RASPOLOŽIVA SREDSTVA IZ PRETHODNIH GODINA </t>
  </si>
  <si>
    <t>9</t>
  </si>
  <si>
    <t>Vlastiti izvori</t>
  </si>
  <si>
    <t>92</t>
  </si>
  <si>
    <t>Rezultat poslovanja</t>
  </si>
  <si>
    <t>Vlastiti prihodi</t>
  </si>
  <si>
    <t>Prihodi iz proračuna</t>
  </si>
  <si>
    <t>OPĆI DIO - RAČUN PRIHODA I RASHODA PO IZVORIMA</t>
  </si>
  <si>
    <t>BROJ KONTA / VRSTA PRIHODA I PRIMITAKA</t>
  </si>
  <si>
    <t>1</t>
  </si>
  <si>
    <t>2</t>
  </si>
  <si>
    <t>5</t>
  </si>
  <si>
    <t>8</t>
  </si>
  <si>
    <t>2025</t>
  </si>
  <si>
    <t>2026</t>
  </si>
  <si>
    <t>2027</t>
  </si>
  <si>
    <t>2028</t>
  </si>
  <si>
    <t>(2/1)</t>
  </si>
  <si>
    <t>(3/2)</t>
  </si>
  <si>
    <t>(4/3)</t>
  </si>
  <si>
    <t>(5/4)</t>
  </si>
  <si>
    <t xml:space="preserve">UKUPNO PRIHODI / PRIMICI	</t>
  </si>
  <si>
    <t>Izvor 3. VLASTITI PRIHODI - PK</t>
  </si>
  <si>
    <t>Izvor 3.1. Ostali vlastiti prihodi - PK</t>
  </si>
  <si>
    <t>Izvor 4. PRIHODI ZA POSEBNE NAMJENE</t>
  </si>
  <si>
    <t>Izvor 4.7. Prihodi za posebne namjene - prihodi PK</t>
  </si>
  <si>
    <t>Izvor 5. POMOĆI</t>
  </si>
  <si>
    <t>Izvor 5.A. Pomoći iz županijskog proračuna - PK</t>
  </si>
  <si>
    <t>Izvor 5.B. Pomoći iz državnog proračuna - PK</t>
  </si>
  <si>
    <t>Izvor 7. PRIHODI OD PRODAJE ILI ZAMJENE  NEFINANCIJSKE IMOVINE</t>
  </si>
  <si>
    <t>Izvor 7.4. Prihodi od prodaje  nefinancijske imovine -PK</t>
  </si>
  <si>
    <t xml:space="preserve">UKUPNO RASHODI / IZDACI	</t>
  </si>
  <si>
    <t>Izvor 1. OPĆI PRIHODI I PRIMICI</t>
  </si>
  <si>
    <t>Izvor 1.1. Opći prihodi i primici proračuna</t>
  </si>
  <si>
    <t>Izvor 3.9. V.P. iz prethodne godine - vlastiti prihodi PK</t>
  </si>
  <si>
    <t>Izvor 5.5. Prihodi za decentralizirane funkcije - JVP</t>
  </si>
  <si>
    <t>Izvor 9. VIŠAK PRIHODA IZ PRETHODNE GODINE</t>
  </si>
  <si>
    <t>Izvor 9.I. V.P. iz prehodne godine - vlastiti prih. - PK</t>
  </si>
  <si>
    <t>Izvor 9.K. V.P. iz prošle godine - pomoć iz župan. - PK</t>
  </si>
  <si>
    <t xml:space="preserve">OPĆI DIO </t>
  </si>
  <si>
    <t>PROJEKCIJA PLANA PRORAČUNA PO FUNKCIJSKOJ KLASIFIKACIJI</t>
  </si>
  <si>
    <t>FUNKCIJSKA KLASIFIKACIJA 03 Javni red i sigurnost</t>
  </si>
  <si>
    <t>FUNKCIJSKA KLASIFIKACIJA 032 Usluge protupožarne zaštite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</si>
</sst>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5" x14ac:knownFonts="1">
    <font>
      <sz val="10"/>
      <name val="Arial"/>
    </font>
    <font>
      <b/>
      <sz val="9"/>
      <name val="Arial Narrow"/>
      <family val="2"/>
      <charset val="238"/>
    </font>
    <font>
      <sz val="8"/>
      <name val="Arial Narrow"/>
      <family val="2"/>
      <charset val="238"/>
    </font>
    <font>
      <sz val="9"/>
      <name val="Arial Narrow"/>
      <family val="2"/>
      <charset val="238"/>
    </font>
    <font>
      <b/>
      <sz val="12"/>
      <name val="Arial Narrow"/>
      <family val="2"/>
      <charset val="238"/>
    </font>
    <font>
      <b/>
      <sz val="8"/>
      <name val="Arial Narrow"/>
      <family val="2"/>
      <charset val="238"/>
    </font>
    <font>
      <b/>
      <u/>
      <sz val="8"/>
      <name val="Arial Narrow"/>
      <family val="2"/>
      <charset val="238"/>
    </font>
    <font>
      <b/>
      <sz val="7"/>
      <name val="Arial Narrow"/>
      <family val="2"/>
      <charset val="238"/>
    </font>
    <font>
      <b/>
      <sz val="8"/>
      <color rgb="FFFF0000"/>
      <name val="Arial Narrow"/>
      <family val="2"/>
      <charset val="238"/>
    </font>
    <font>
      <sz val="8"/>
      <name val="Arial"/>
      <family val="2"/>
      <charset val="238"/>
    </font>
    <font>
      <b/>
      <sz val="9"/>
      <color indexed="9"/>
      <name val="Arial Narrow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8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6" fillId="2" borderId="2" xfId="0" applyFont="1" applyFill="1" applyBorder="1"/>
    <xf numFmtId="0" fontId="6" fillId="2" borderId="3" xfId="0" applyFont="1" applyFill="1" applyBorder="1"/>
    <xf numFmtId="0" fontId="6" fillId="2" borderId="1" xfId="0" applyFont="1" applyFill="1" applyBorder="1"/>
    <xf numFmtId="4" fontId="2" fillId="2" borderId="1" xfId="0" applyNumberFormat="1" applyFont="1" applyFill="1" applyBorder="1"/>
    <xf numFmtId="4" fontId="5" fillId="2" borderId="1" xfId="0" applyNumberFormat="1" applyFont="1" applyFill="1" applyBorder="1"/>
    <xf numFmtId="0" fontId="7" fillId="2" borderId="4" xfId="0" applyFont="1" applyFill="1" applyBorder="1"/>
    <xf numFmtId="0" fontId="5" fillId="2" borderId="4" xfId="0" applyFont="1" applyFill="1" applyBorder="1"/>
    <xf numFmtId="4" fontId="5" fillId="2" borderId="4" xfId="0" applyNumberFormat="1" applyFont="1" applyFill="1" applyBorder="1"/>
    <xf numFmtId="0" fontId="5" fillId="2" borderId="0" xfId="0" applyFont="1" applyFill="1" applyAlignment="1">
      <alignment wrapText="1"/>
    </xf>
    <xf numFmtId="0" fontId="5" fillId="2" borderId="0" xfId="0" applyFont="1" applyFill="1"/>
    <xf numFmtId="4" fontId="5" fillId="2" borderId="0" xfId="0" applyNumberFormat="1" applyFont="1" applyFill="1"/>
    <xf numFmtId="4" fontId="8" fillId="2" borderId="0" xfId="0" applyNumberFormat="1" applyFont="1" applyFill="1"/>
    <xf numFmtId="0" fontId="2" fillId="2" borderId="1" xfId="0" applyFont="1" applyFill="1" applyBorder="1" applyAlignment="1">
      <alignment wrapText="1"/>
    </xf>
    <xf numFmtId="4" fontId="2" fillId="2" borderId="0" xfId="0" applyNumberFormat="1" applyFont="1" applyFill="1"/>
    <xf numFmtId="4" fontId="9" fillId="0" borderId="0" xfId="0" applyNumberFormat="1" applyFont="1"/>
    <xf numFmtId="0" fontId="2" fillId="2" borderId="5" xfId="0" applyFont="1" applyFill="1" applyBorder="1"/>
    <xf numFmtId="4" fontId="2" fillId="2" borderId="5" xfId="0" applyNumberFormat="1" applyFont="1" applyFill="1" applyBorder="1"/>
    <xf numFmtId="0" fontId="5" fillId="2" borderId="6" xfId="0" applyFont="1" applyFill="1" applyBorder="1"/>
    <xf numFmtId="4" fontId="5" fillId="2" borderId="6" xfId="0" applyNumberFormat="1" applyFont="1" applyFill="1" applyBorder="1"/>
    <xf numFmtId="0" fontId="5" fillId="3" borderId="1" xfId="0" applyFont="1" applyFill="1" applyBorder="1"/>
    <xf numFmtId="4" fontId="5" fillId="3" borderId="1" xfId="0" applyNumberFormat="1" applyFont="1" applyFill="1" applyBorder="1"/>
    <xf numFmtId="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5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4" fontId="10" fillId="4" borderId="1" xfId="0" applyNumberFormat="1" applyFont="1" applyFill="1" applyBorder="1"/>
    <xf numFmtId="4" fontId="10" fillId="5" borderId="1" xfId="0" applyNumberFormat="1" applyFont="1" applyFill="1" applyBorder="1"/>
    <xf numFmtId="4" fontId="3" fillId="0" borderId="1" xfId="0" applyNumberFormat="1" applyFont="1" applyBorder="1"/>
    <xf numFmtId="4" fontId="3" fillId="0" borderId="0" xfId="0" applyNumberFormat="1" applyFont="1"/>
    <xf numFmtId="0" fontId="1" fillId="0" borderId="0" xfId="0" applyFont="1"/>
    <xf numFmtId="4" fontId="1" fillId="0" borderId="0" xfId="0" applyNumberFormat="1" applyFont="1"/>
    <xf numFmtId="0" fontId="5" fillId="2" borderId="0" xfId="1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 applyAlignment="1">
      <alignment horizontal="left"/>
    </xf>
    <xf numFmtId="20" fontId="9" fillId="0" borderId="0" xfId="0" applyNumberFormat="1" applyFont="1" applyAlignment="1">
      <alignment horizontal="left"/>
    </xf>
    <xf numFmtId="0" fontId="12" fillId="0" borderId="0" xfId="1" applyFont="1" applyAlignment="1">
      <alignment horizontal="center"/>
    </xf>
    <xf numFmtId="0" fontId="2" fillId="0" borderId="0" xfId="0" applyFont="1"/>
    <xf numFmtId="0" fontId="2" fillId="0" borderId="4" xfId="0" applyFont="1" applyBorder="1"/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/>
    <xf numFmtId="0" fontId="5" fillId="0" borderId="6" xfId="0" applyFont="1" applyBorder="1"/>
    <xf numFmtId="0" fontId="5" fillId="0" borderId="7" xfId="0" applyFont="1" applyBorder="1" applyAlignment="1">
      <alignment horizontal="center" wrapText="1"/>
    </xf>
    <xf numFmtId="4" fontId="5" fillId="0" borderId="1" xfId="0" applyNumberFormat="1" applyFont="1" applyBorder="1"/>
    <xf numFmtId="0" fontId="13" fillId="0" borderId="0" xfId="0" applyFont="1"/>
    <xf numFmtId="0" fontId="14" fillId="6" borderId="1" xfId="0" applyFont="1" applyFill="1" applyBorder="1"/>
    <xf numFmtId="4" fontId="14" fillId="6" borderId="1" xfId="0" applyNumberFormat="1" applyFont="1" applyFill="1" applyBorder="1"/>
    <xf numFmtId="0" fontId="14" fillId="7" borderId="1" xfId="0" applyFont="1" applyFill="1" applyBorder="1"/>
    <xf numFmtId="4" fontId="14" fillId="7" borderId="1" xfId="0" applyNumberFormat="1" applyFont="1" applyFill="1" applyBorder="1"/>
    <xf numFmtId="0" fontId="5" fillId="0" borderId="1" xfId="0" applyFont="1" applyBorder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left"/>
    </xf>
    <xf numFmtId="20" fontId="2" fillId="0" borderId="0" xfId="0" applyNumberFormat="1" applyFont="1" applyAlignment="1">
      <alignment horizontal="left"/>
    </xf>
    <xf numFmtId="0" fontId="2" fillId="0" borderId="1" xfId="0" applyFont="1" applyBorder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4" fillId="8" borderId="1" xfId="0" applyFont="1" applyFill="1" applyBorder="1"/>
    <xf numFmtId="4" fontId="14" fillId="8" borderId="1" xfId="0" applyNumberFormat="1" applyFont="1" applyFill="1" applyBorder="1"/>
    <xf numFmtId="0" fontId="14" fillId="9" borderId="1" xfId="0" applyFont="1" applyFill="1" applyBorder="1"/>
    <xf numFmtId="4" fontId="14" fillId="9" borderId="1" xfId="0" applyNumberFormat="1" applyFont="1" applyFill="1" applyBorder="1"/>
    <xf numFmtId="0" fontId="1" fillId="2" borderId="0" xfId="0" applyFont="1" applyFill="1"/>
    <xf numFmtId="4" fontId="10" fillId="4" borderId="1" xfId="0" applyNumberFormat="1" applyFont="1" applyFill="1" applyBorder="1"/>
  </cellXfs>
  <cellStyles count="2">
    <cellStyle name="Normalno" xfId="0" builtinId="0"/>
    <cellStyle name="Normalno 2" xfId="1" xr:uid="{7953978A-1E73-4DAB-8DB0-53299831F8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044B3-FE6C-42DC-9427-C9DDD4804094}">
  <dimension ref="A1:J41"/>
  <sheetViews>
    <sheetView topLeftCell="A5" workbookViewId="0">
      <selection sqref="A1:G39"/>
    </sheetView>
  </sheetViews>
  <sheetFormatPr defaultRowHeight="12.75" x14ac:dyDescent="0.2"/>
  <cols>
    <col min="1" max="1" width="7.140625" customWidth="1"/>
    <col min="2" max="2" width="25.140625" customWidth="1"/>
    <col min="10" max="10" width="10" bestFit="1" customWidth="1"/>
    <col min="257" max="257" width="7.140625" customWidth="1"/>
    <col min="258" max="258" width="25.140625" customWidth="1"/>
    <col min="266" max="266" width="10" bestFit="1" customWidth="1"/>
    <col min="513" max="513" width="7.140625" customWidth="1"/>
    <col min="514" max="514" width="25.140625" customWidth="1"/>
    <col min="522" max="522" width="10" bestFit="1" customWidth="1"/>
    <col min="769" max="769" width="7.140625" customWidth="1"/>
    <col min="770" max="770" width="25.140625" customWidth="1"/>
    <col min="778" max="778" width="10" bestFit="1" customWidth="1"/>
    <col min="1025" max="1025" width="7.140625" customWidth="1"/>
    <col min="1026" max="1026" width="25.140625" customWidth="1"/>
    <col min="1034" max="1034" width="10" bestFit="1" customWidth="1"/>
    <col min="1281" max="1281" width="7.140625" customWidth="1"/>
    <col min="1282" max="1282" width="25.140625" customWidth="1"/>
    <col min="1290" max="1290" width="10" bestFit="1" customWidth="1"/>
    <col min="1537" max="1537" width="7.140625" customWidth="1"/>
    <col min="1538" max="1538" width="25.140625" customWidth="1"/>
    <col min="1546" max="1546" width="10" bestFit="1" customWidth="1"/>
    <col min="1793" max="1793" width="7.140625" customWidth="1"/>
    <col min="1794" max="1794" width="25.140625" customWidth="1"/>
    <col min="1802" max="1802" width="10" bestFit="1" customWidth="1"/>
    <col min="2049" max="2049" width="7.140625" customWidth="1"/>
    <col min="2050" max="2050" width="25.140625" customWidth="1"/>
    <col min="2058" max="2058" width="10" bestFit="1" customWidth="1"/>
    <col min="2305" max="2305" width="7.140625" customWidth="1"/>
    <col min="2306" max="2306" width="25.140625" customWidth="1"/>
    <col min="2314" max="2314" width="10" bestFit="1" customWidth="1"/>
    <col min="2561" max="2561" width="7.140625" customWidth="1"/>
    <col min="2562" max="2562" width="25.140625" customWidth="1"/>
    <col min="2570" max="2570" width="10" bestFit="1" customWidth="1"/>
    <col min="2817" max="2817" width="7.140625" customWidth="1"/>
    <col min="2818" max="2818" width="25.140625" customWidth="1"/>
    <col min="2826" max="2826" width="10" bestFit="1" customWidth="1"/>
    <col min="3073" max="3073" width="7.140625" customWidth="1"/>
    <col min="3074" max="3074" width="25.140625" customWidth="1"/>
    <col min="3082" max="3082" width="10" bestFit="1" customWidth="1"/>
    <col min="3329" max="3329" width="7.140625" customWidth="1"/>
    <col min="3330" max="3330" width="25.140625" customWidth="1"/>
    <col min="3338" max="3338" width="10" bestFit="1" customWidth="1"/>
    <col min="3585" max="3585" width="7.140625" customWidth="1"/>
    <col min="3586" max="3586" width="25.140625" customWidth="1"/>
    <col min="3594" max="3594" width="10" bestFit="1" customWidth="1"/>
    <col min="3841" max="3841" width="7.140625" customWidth="1"/>
    <col min="3842" max="3842" width="25.140625" customWidth="1"/>
    <col min="3850" max="3850" width="10" bestFit="1" customWidth="1"/>
    <col min="4097" max="4097" width="7.140625" customWidth="1"/>
    <col min="4098" max="4098" width="25.140625" customWidth="1"/>
    <col min="4106" max="4106" width="10" bestFit="1" customWidth="1"/>
    <col min="4353" max="4353" width="7.140625" customWidth="1"/>
    <col min="4354" max="4354" width="25.140625" customWidth="1"/>
    <col min="4362" max="4362" width="10" bestFit="1" customWidth="1"/>
    <col min="4609" max="4609" width="7.140625" customWidth="1"/>
    <col min="4610" max="4610" width="25.140625" customWidth="1"/>
    <col min="4618" max="4618" width="10" bestFit="1" customWidth="1"/>
    <col min="4865" max="4865" width="7.140625" customWidth="1"/>
    <col min="4866" max="4866" width="25.140625" customWidth="1"/>
    <col min="4874" max="4874" width="10" bestFit="1" customWidth="1"/>
    <col min="5121" max="5121" width="7.140625" customWidth="1"/>
    <col min="5122" max="5122" width="25.140625" customWidth="1"/>
    <col min="5130" max="5130" width="10" bestFit="1" customWidth="1"/>
    <col min="5377" max="5377" width="7.140625" customWidth="1"/>
    <col min="5378" max="5378" width="25.140625" customWidth="1"/>
    <col min="5386" max="5386" width="10" bestFit="1" customWidth="1"/>
    <col min="5633" max="5633" width="7.140625" customWidth="1"/>
    <col min="5634" max="5634" width="25.140625" customWidth="1"/>
    <col min="5642" max="5642" width="10" bestFit="1" customWidth="1"/>
    <col min="5889" max="5889" width="7.140625" customWidth="1"/>
    <col min="5890" max="5890" width="25.140625" customWidth="1"/>
    <col min="5898" max="5898" width="10" bestFit="1" customWidth="1"/>
    <col min="6145" max="6145" width="7.140625" customWidth="1"/>
    <col min="6146" max="6146" width="25.140625" customWidth="1"/>
    <col min="6154" max="6154" width="10" bestFit="1" customWidth="1"/>
    <col min="6401" max="6401" width="7.140625" customWidth="1"/>
    <col min="6402" max="6402" width="25.140625" customWidth="1"/>
    <col min="6410" max="6410" width="10" bestFit="1" customWidth="1"/>
    <col min="6657" max="6657" width="7.140625" customWidth="1"/>
    <col min="6658" max="6658" width="25.140625" customWidth="1"/>
    <col min="6666" max="6666" width="10" bestFit="1" customWidth="1"/>
    <col min="6913" max="6913" width="7.140625" customWidth="1"/>
    <col min="6914" max="6914" width="25.140625" customWidth="1"/>
    <col min="6922" max="6922" width="10" bestFit="1" customWidth="1"/>
    <col min="7169" max="7169" width="7.140625" customWidth="1"/>
    <col min="7170" max="7170" width="25.140625" customWidth="1"/>
    <col min="7178" max="7178" width="10" bestFit="1" customWidth="1"/>
    <col min="7425" max="7425" width="7.140625" customWidth="1"/>
    <col min="7426" max="7426" width="25.140625" customWidth="1"/>
    <col min="7434" max="7434" width="10" bestFit="1" customWidth="1"/>
    <col min="7681" max="7681" width="7.140625" customWidth="1"/>
    <col min="7682" max="7682" width="25.140625" customWidth="1"/>
    <col min="7690" max="7690" width="10" bestFit="1" customWidth="1"/>
    <col min="7937" max="7937" width="7.140625" customWidth="1"/>
    <col min="7938" max="7938" width="25.140625" customWidth="1"/>
    <col min="7946" max="7946" width="10" bestFit="1" customWidth="1"/>
    <col min="8193" max="8193" width="7.140625" customWidth="1"/>
    <col min="8194" max="8194" width="25.140625" customWidth="1"/>
    <col min="8202" max="8202" width="10" bestFit="1" customWidth="1"/>
    <col min="8449" max="8449" width="7.140625" customWidth="1"/>
    <col min="8450" max="8450" width="25.140625" customWidth="1"/>
    <col min="8458" max="8458" width="10" bestFit="1" customWidth="1"/>
    <col min="8705" max="8705" width="7.140625" customWidth="1"/>
    <col min="8706" max="8706" width="25.140625" customWidth="1"/>
    <col min="8714" max="8714" width="10" bestFit="1" customWidth="1"/>
    <col min="8961" max="8961" width="7.140625" customWidth="1"/>
    <col min="8962" max="8962" width="25.140625" customWidth="1"/>
    <col min="8970" max="8970" width="10" bestFit="1" customWidth="1"/>
    <col min="9217" max="9217" width="7.140625" customWidth="1"/>
    <col min="9218" max="9218" width="25.140625" customWidth="1"/>
    <col min="9226" max="9226" width="10" bestFit="1" customWidth="1"/>
    <col min="9473" max="9473" width="7.140625" customWidth="1"/>
    <col min="9474" max="9474" width="25.140625" customWidth="1"/>
    <col min="9482" max="9482" width="10" bestFit="1" customWidth="1"/>
    <col min="9729" max="9729" width="7.140625" customWidth="1"/>
    <col min="9730" max="9730" width="25.140625" customWidth="1"/>
    <col min="9738" max="9738" width="10" bestFit="1" customWidth="1"/>
    <col min="9985" max="9985" width="7.140625" customWidth="1"/>
    <col min="9986" max="9986" width="25.140625" customWidth="1"/>
    <col min="9994" max="9994" width="10" bestFit="1" customWidth="1"/>
    <col min="10241" max="10241" width="7.140625" customWidth="1"/>
    <col min="10242" max="10242" width="25.140625" customWidth="1"/>
    <col min="10250" max="10250" width="10" bestFit="1" customWidth="1"/>
    <col min="10497" max="10497" width="7.140625" customWidth="1"/>
    <col min="10498" max="10498" width="25.140625" customWidth="1"/>
    <col min="10506" max="10506" width="10" bestFit="1" customWidth="1"/>
    <col min="10753" max="10753" width="7.140625" customWidth="1"/>
    <col min="10754" max="10754" width="25.140625" customWidth="1"/>
    <col min="10762" max="10762" width="10" bestFit="1" customWidth="1"/>
    <col min="11009" max="11009" width="7.140625" customWidth="1"/>
    <col min="11010" max="11010" width="25.140625" customWidth="1"/>
    <col min="11018" max="11018" width="10" bestFit="1" customWidth="1"/>
    <col min="11265" max="11265" width="7.140625" customWidth="1"/>
    <col min="11266" max="11266" width="25.140625" customWidth="1"/>
    <col min="11274" max="11274" width="10" bestFit="1" customWidth="1"/>
    <col min="11521" max="11521" width="7.140625" customWidth="1"/>
    <col min="11522" max="11522" width="25.140625" customWidth="1"/>
    <col min="11530" max="11530" width="10" bestFit="1" customWidth="1"/>
    <col min="11777" max="11777" width="7.140625" customWidth="1"/>
    <col min="11778" max="11778" width="25.140625" customWidth="1"/>
    <col min="11786" max="11786" width="10" bestFit="1" customWidth="1"/>
    <col min="12033" max="12033" width="7.140625" customWidth="1"/>
    <col min="12034" max="12034" width="25.140625" customWidth="1"/>
    <col min="12042" max="12042" width="10" bestFit="1" customWidth="1"/>
    <col min="12289" max="12289" width="7.140625" customWidth="1"/>
    <col min="12290" max="12290" width="25.140625" customWidth="1"/>
    <col min="12298" max="12298" width="10" bestFit="1" customWidth="1"/>
    <col min="12545" max="12545" width="7.140625" customWidth="1"/>
    <col min="12546" max="12546" width="25.140625" customWidth="1"/>
    <col min="12554" max="12554" width="10" bestFit="1" customWidth="1"/>
    <col min="12801" max="12801" width="7.140625" customWidth="1"/>
    <col min="12802" max="12802" width="25.140625" customWidth="1"/>
    <col min="12810" max="12810" width="10" bestFit="1" customWidth="1"/>
    <col min="13057" max="13057" width="7.140625" customWidth="1"/>
    <col min="13058" max="13058" width="25.140625" customWidth="1"/>
    <col min="13066" max="13066" width="10" bestFit="1" customWidth="1"/>
    <col min="13313" max="13313" width="7.140625" customWidth="1"/>
    <col min="13314" max="13314" width="25.140625" customWidth="1"/>
    <col min="13322" max="13322" width="10" bestFit="1" customWidth="1"/>
    <col min="13569" max="13569" width="7.140625" customWidth="1"/>
    <col min="13570" max="13570" width="25.140625" customWidth="1"/>
    <col min="13578" max="13578" width="10" bestFit="1" customWidth="1"/>
    <col min="13825" max="13825" width="7.140625" customWidth="1"/>
    <col min="13826" max="13826" width="25.140625" customWidth="1"/>
    <col min="13834" max="13834" width="10" bestFit="1" customWidth="1"/>
    <col min="14081" max="14081" width="7.140625" customWidth="1"/>
    <col min="14082" max="14082" width="25.140625" customWidth="1"/>
    <col min="14090" max="14090" width="10" bestFit="1" customWidth="1"/>
    <col min="14337" max="14337" width="7.140625" customWidth="1"/>
    <col min="14338" max="14338" width="25.140625" customWidth="1"/>
    <col min="14346" max="14346" width="10" bestFit="1" customWidth="1"/>
    <col min="14593" max="14593" width="7.140625" customWidth="1"/>
    <col min="14594" max="14594" width="25.140625" customWidth="1"/>
    <col min="14602" max="14602" width="10" bestFit="1" customWidth="1"/>
    <col min="14849" max="14849" width="7.140625" customWidth="1"/>
    <col min="14850" max="14850" width="25.140625" customWidth="1"/>
    <col min="14858" max="14858" width="10" bestFit="1" customWidth="1"/>
    <col min="15105" max="15105" width="7.140625" customWidth="1"/>
    <col min="15106" max="15106" width="25.140625" customWidth="1"/>
    <col min="15114" max="15114" width="10" bestFit="1" customWidth="1"/>
    <col min="15361" max="15361" width="7.140625" customWidth="1"/>
    <col min="15362" max="15362" width="25.140625" customWidth="1"/>
    <col min="15370" max="15370" width="10" bestFit="1" customWidth="1"/>
    <col min="15617" max="15617" width="7.140625" customWidth="1"/>
    <col min="15618" max="15618" width="25.140625" customWidth="1"/>
    <col min="15626" max="15626" width="10" bestFit="1" customWidth="1"/>
    <col min="15873" max="15873" width="7.140625" customWidth="1"/>
    <col min="15874" max="15874" width="25.140625" customWidth="1"/>
    <col min="15882" max="15882" width="10" bestFit="1" customWidth="1"/>
    <col min="16129" max="16129" width="7.140625" customWidth="1"/>
    <col min="16130" max="16130" width="25.140625" customWidth="1"/>
    <col min="16138" max="16138" width="10" bestFit="1" customWidth="1"/>
  </cols>
  <sheetData>
    <row r="1" spans="1:8" ht="13.5" x14ac:dyDescent="0.25">
      <c r="A1" s="82" t="s">
        <v>0</v>
      </c>
      <c r="B1" s="82"/>
      <c r="C1" s="2"/>
      <c r="D1" s="2"/>
      <c r="E1" s="3"/>
      <c r="F1" s="2"/>
      <c r="G1" s="54"/>
      <c r="H1" s="55"/>
    </row>
    <row r="2" spans="1:8" ht="13.5" x14ac:dyDescent="0.25">
      <c r="A2" s="1" t="s">
        <v>1</v>
      </c>
      <c r="B2" s="4"/>
      <c r="C2" s="2"/>
      <c r="D2" s="2"/>
      <c r="E2" s="2"/>
      <c r="F2" s="2"/>
      <c r="G2" s="54"/>
      <c r="H2" s="56"/>
    </row>
    <row r="3" spans="1:8" ht="15.75" x14ac:dyDescent="0.25">
      <c r="A3" s="1"/>
      <c r="B3" s="4"/>
      <c r="C3" s="2"/>
      <c r="D3" s="5" t="s">
        <v>2</v>
      </c>
      <c r="E3" s="2"/>
      <c r="F3" s="2"/>
      <c r="G3" s="2"/>
    </row>
    <row r="4" spans="1:8" ht="15.75" x14ac:dyDescent="0.25">
      <c r="A4" s="2"/>
      <c r="B4" s="2"/>
      <c r="C4" s="2"/>
      <c r="D4" s="5" t="s">
        <v>3</v>
      </c>
      <c r="E4" s="2"/>
      <c r="F4" s="2"/>
      <c r="G4" s="2"/>
    </row>
    <row r="5" spans="1:8" ht="13.5" x14ac:dyDescent="0.25">
      <c r="A5" s="2"/>
      <c r="B5" s="6"/>
      <c r="C5" s="2"/>
      <c r="D5" s="7"/>
      <c r="E5" s="2"/>
      <c r="F5" s="2"/>
      <c r="G5" s="2"/>
    </row>
    <row r="6" spans="1:8" ht="13.5" x14ac:dyDescent="0.25">
      <c r="A6" s="8"/>
      <c r="B6" s="8"/>
      <c r="C6" s="9" t="s">
        <v>4</v>
      </c>
      <c r="D6" s="9" t="s">
        <v>5</v>
      </c>
      <c r="E6" s="9" t="s">
        <v>6</v>
      </c>
      <c r="F6" s="9" t="s">
        <v>7</v>
      </c>
      <c r="G6" s="9" t="s">
        <v>7</v>
      </c>
    </row>
    <row r="7" spans="1:8" ht="25.5" x14ac:dyDescent="0.25">
      <c r="A7" s="10" t="s">
        <v>8</v>
      </c>
      <c r="B7" s="8"/>
      <c r="C7" s="11" t="s">
        <v>9</v>
      </c>
      <c r="D7" s="9">
        <v>2025</v>
      </c>
      <c r="E7" s="9">
        <v>2026</v>
      </c>
      <c r="F7" s="9">
        <v>2027</v>
      </c>
      <c r="G7" s="9">
        <v>2028</v>
      </c>
    </row>
    <row r="8" spans="1:8" ht="13.5" x14ac:dyDescent="0.25">
      <c r="A8" s="8"/>
      <c r="B8" s="8"/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1:8" ht="13.5" x14ac:dyDescent="0.25">
      <c r="A9" s="8"/>
      <c r="B9" s="8"/>
      <c r="C9" s="8"/>
      <c r="D9" s="8"/>
      <c r="E9" s="8"/>
      <c r="F9" s="8"/>
      <c r="G9" s="8"/>
    </row>
    <row r="10" spans="1:8" ht="13.5" x14ac:dyDescent="0.25">
      <c r="A10" s="12" t="s">
        <v>15</v>
      </c>
      <c r="B10" s="13"/>
      <c r="C10" s="13"/>
      <c r="D10" s="13"/>
      <c r="E10" s="13"/>
      <c r="F10" s="13"/>
      <c r="G10" s="13"/>
    </row>
    <row r="11" spans="1:8" ht="13.5" x14ac:dyDescent="0.25">
      <c r="A11" s="14"/>
      <c r="B11" s="10"/>
      <c r="C11" s="8"/>
      <c r="D11" s="8"/>
      <c r="E11" s="8"/>
      <c r="F11" s="8"/>
      <c r="G11" s="8"/>
    </row>
    <row r="12" spans="1:8" ht="13.5" x14ac:dyDescent="0.25">
      <c r="A12" s="8" t="s">
        <v>16</v>
      </c>
      <c r="B12" s="8" t="s">
        <v>17</v>
      </c>
      <c r="C12" s="15">
        <v>228336.21</v>
      </c>
      <c r="D12" s="15">
        <v>203112</v>
      </c>
      <c r="E12" s="15">
        <v>199778</v>
      </c>
      <c r="F12" s="15">
        <v>199778</v>
      </c>
      <c r="G12" s="15">
        <v>199778</v>
      </c>
    </row>
    <row r="13" spans="1:8" ht="13.5" x14ac:dyDescent="0.25">
      <c r="A13" s="8" t="s">
        <v>18</v>
      </c>
      <c r="B13" s="8" t="s">
        <v>19</v>
      </c>
      <c r="C13" s="15">
        <v>11.08</v>
      </c>
      <c r="D13" s="15">
        <v>2787</v>
      </c>
      <c r="E13" s="15">
        <v>2787</v>
      </c>
      <c r="F13" s="15">
        <v>2787</v>
      </c>
      <c r="G13" s="15">
        <v>2787</v>
      </c>
    </row>
    <row r="14" spans="1:8" ht="13.5" x14ac:dyDescent="0.25">
      <c r="A14" s="10"/>
      <c r="B14" s="10" t="s">
        <v>20</v>
      </c>
      <c r="C14" s="16">
        <f>SUM(C12:C13)</f>
        <v>228347.28999999998</v>
      </c>
      <c r="D14" s="16">
        <f>SUM(D12:D13)</f>
        <v>205899</v>
      </c>
      <c r="E14" s="16">
        <f>SUM(E12:E13)</f>
        <v>202565</v>
      </c>
      <c r="F14" s="16">
        <f>SUM(F12:F13)</f>
        <v>202565</v>
      </c>
      <c r="G14" s="16">
        <f>SUM(G12:G13)</f>
        <v>202565</v>
      </c>
    </row>
    <row r="15" spans="1:8" ht="13.5" x14ac:dyDescent="0.25">
      <c r="A15" s="8" t="s">
        <v>21</v>
      </c>
      <c r="B15" s="8" t="s">
        <v>22</v>
      </c>
      <c r="C15" s="15">
        <v>2445837.34</v>
      </c>
      <c r="D15" s="15">
        <v>3103058</v>
      </c>
      <c r="E15" s="15">
        <v>3059479</v>
      </c>
      <c r="F15" s="15">
        <v>3054479</v>
      </c>
      <c r="G15" s="15">
        <v>3054479</v>
      </c>
    </row>
    <row r="16" spans="1:8" ht="13.5" x14ac:dyDescent="0.25">
      <c r="A16" s="8" t="s">
        <v>23</v>
      </c>
      <c r="B16" s="8" t="s">
        <v>24</v>
      </c>
      <c r="C16" s="15">
        <v>108829.87</v>
      </c>
      <c r="D16" s="15">
        <v>155645</v>
      </c>
      <c r="E16" s="15">
        <v>67488</v>
      </c>
      <c r="F16" s="15">
        <v>52488</v>
      </c>
      <c r="G16" s="15">
        <v>52488</v>
      </c>
    </row>
    <row r="17" spans="1:10" ht="13.5" x14ac:dyDescent="0.25">
      <c r="A17" s="10"/>
      <c r="B17" s="10" t="s">
        <v>25</v>
      </c>
      <c r="C17" s="16">
        <f>SUM(C15:C16)</f>
        <v>2554667.21</v>
      </c>
      <c r="D17" s="16">
        <f>SUM(D15:D16)</f>
        <v>3258703</v>
      </c>
      <c r="E17" s="16">
        <f>SUM(E15:E16)</f>
        <v>3126967</v>
      </c>
      <c r="F17" s="16">
        <f>SUM(F15:F16)</f>
        <v>3106967</v>
      </c>
      <c r="G17" s="16">
        <f>SUM(G15:G16)</f>
        <v>3106967</v>
      </c>
    </row>
    <row r="18" spans="1:10" ht="13.5" x14ac:dyDescent="0.25">
      <c r="A18" s="10"/>
      <c r="B18" s="10" t="s">
        <v>26</v>
      </c>
      <c r="C18" s="16">
        <f>C14-C17</f>
        <v>-2326319.92</v>
      </c>
      <c r="D18" s="16">
        <f>D14-D17</f>
        <v>-3052804</v>
      </c>
      <c r="E18" s="16">
        <f>E14-E17</f>
        <v>-2924402</v>
      </c>
      <c r="F18" s="16">
        <f>F14-F17</f>
        <v>-2904402</v>
      </c>
      <c r="G18" s="16">
        <f>G14-G17</f>
        <v>-2904402</v>
      </c>
    </row>
    <row r="19" spans="1:10" ht="13.5" x14ac:dyDescent="0.25">
      <c r="A19" s="8"/>
      <c r="B19" s="8"/>
      <c r="C19" s="8"/>
      <c r="D19" s="8"/>
      <c r="E19" s="8"/>
      <c r="F19" s="8"/>
      <c r="G19" s="8"/>
    </row>
    <row r="20" spans="1:10" ht="13.5" x14ac:dyDescent="0.25">
      <c r="A20" s="12" t="s">
        <v>27</v>
      </c>
      <c r="B20" s="13"/>
      <c r="C20" s="13"/>
      <c r="D20" s="13"/>
      <c r="E20" s="13"/>
      <c r="F20" s="13"/>
      <c r="G20" s="13"/>
    </row>
    <row r="21" spans="1:10" ht="13.5" x14ac:dyDescent="0.25">
      <c r="A21" s="14"/>
      <c r="B21" s="10"/>
      <c r="C21" s="8"/>
      <c r="D21" s="8"/>
      <c r="E21" s="8"/>
      <c r="F21" s="8"/>
      <c r="G21" s="8"/>
    </row>
    <row r="22" spans="1:10" ht="13.5" x14ac:dyDescent="0.25">
      <c r="A22" s="8"/>
      <c r="B22" s="8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</row>
    <row r="23" spans="1:10" ht="13.5" x14ac:dyDescent="0.25">
      <c r="A23" s="8"/>
      <c r="B23" s="8" t="s">
        <v>29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</row>
    <row r="24" spans="1:10" ht="13.5" x14ac:dyDescent="0.25">
      <c r="A24" s="10" t="s">
        <v>30</v>
      </c>
      <c r="B24" s="10" t="s">
        <v>31</v>
      </c>
      <c r="C24" s="16">
        <f>C22-C23</f>
        <v>0</v>
      </c>
      <c r="D24" s="16">
        <f>D22-D23</f>
        <v>0</v>
      </c>
      <c r="E24" s="16">
        <f>E22-E23</f>
        <v>0</v>
      </c>
      <c r="F24" s="16">
        <f>F22-F23</f>
        <v>0</v>
      </c>
      <c r="G24" s="16">
        <f>G22-G23</f>
        <v>0</v>
      </c>
    </row>
    <row r="25" spans="1:10" ht="13.5" x14ac:dyDescent="0.25">
      <c r="A25" s="8"/>
      <c r="B25" s="8"/>
      <c r="C25" s="8"/>
      <c r="D25" s="8"/>
      <c r="E25" s="8"/>
      <c r="F25" s="8"/>
      <c r="G25" s="8"/>
    </row>
    <row r="26" spans="1:10" ht="13.5" x14ac:dyDescent="0.25">
      <c r="A26" s="12" t="s">
        <v>32</v>
      </c>
      <c r="B26" s="13"/>
      <c r="C26" s="13"/>
      <c r="D26" s="13"/>
      <c r="E26" s="13"/>
      <c r="F26" s="13"/>
      <c r="G26" s="13"/>
    </row>
    <row r="27" spans="1:10" ht="13.5" x14ac:dyDescent="0.25">
      <c r="A27" s="8" t="s">
        <v>33</v>
      </c>
      <c r="B27" s="8"/>
      <c r="C27" s="15">
        <v>0</v>
      </c>
      <c r="D27" s="15">
        <v>0</v>
      </c>
      <c r="E27" s="15">
        <v>0</v>
      </c>
      <c r="F27" s="15">
        <v>0</v>
      </c>
      <c r="G27" s="15">
        <v>0</v>
      </c>
    </row>
    <row r="28" spans="1:10" ht="13.5" x14ac:dyDescent="0.25">
      <c r="A28" s="10" t="s">
        <v>34</v>
      </c>
      <c r="B28" s="10"/>
      <c r="C28" s="16">
        <v>83840.36</v>
      </c>
      <c r="D28" s="16">
        <v>53157</v>
      </c>
      <c r="E28" s="16">
        <v>20000</v>
      </c>
      <c r="F28" s="16">
        <v>0</v>
      </c>
      <c r="G28" s="16">
        <v>0</v>
      </c>
    </row>
    <row r="29" spans="1:10" ht="13.5" x14ac:dyDescent="0.25">
      <c r="A29" s="8"/>
      <c r="B29" s="8"/>
      <c r="C29" s="8"/>
      <c r="D29" s="8"/>
      <c r="E29" s="8"/>
      <c r="F29" s="8"/>
      <c r="G29" s="8"/>
    </row>
    <row r="30" spans="1:10" ht="13.5" x14ac:dyDescent="0.25">
      <c r="A30" s="17" t="s">
        <v>35</v>
      </c>
      <c r="B30" s="18"/>
      <c r="C30" s="19">
        <f>C18+C24+C28</f>
        <v>-2242479.56</v>
      </c>
      <c r="D30" s="19">
        <f>D18+D24+D28</f>
        <v>-2999647</v>
      </c>
      <c r="E30" s="19">
        <f>E18+E24+E28</f>
        <v>-2904402</v>
      </c>
      <c r="F30" s="19">
        <f>F18+F24+F28</f>
        <v>-2904402</v>
      </c>
      <c r="G30" s="19">
        <f>G18+G24+G28</f>
        <v>-2904402</v>
      </c>
    </row>
    <row r="31" spans="1:10" ht="13.5" x14ac:dyDescent="0.25">
      <c r="A31" s="20"/>
      <c r="B31" s="21"/>
      <c r="C31" s="22"/>
      <c r="D31" s="23"/>
      <c r="E31" s="23"/>
      <c r="F31" s="23"/>
      <c r="G31" s="23"/>
    </row>
    <row r="32" spans="1:10" ht="13.5" x14ac:dyDescent="0.25">
      <c r="A32" s="24"/>
      <c r="B32" s="8" t="s">
        <v>36</v>
      </c>
      <c r="C32" s="15">
        <v>1039972</v>
      </c>
      <c r="D32" s="15">
        <v>1108411</v>
      </c>
      <c r="E32" s="15">
        <v>1108411</v>
      </c>
      <c r="F32" s="15">
        <v>1108411</v>
      </c>
      <c r="G32" s="15">
        <v>1108411</v>
      </c>
      <c r="J32" s="25"/>
    </row>
    <row r="33" spans="1:10" ht="13.5" x14ac:dyDescent="0.25">
      <c r="A33" s="8"/>
      <c r="B33" s="8" t="s">
        <v>37</v>
      </c>
      <c r="C33" s="15">
        <v>1255664.33</v>
      </c>
      <c r="D33" s="15">
        <v>1891236</v>
      </c>
      <c r="E33" s="15">
        <v>1795991</v>
      </c>
      <c r="F33" s="15">
        <v>1795991</v>
      </c>
      <c r="G33" s="15">
        <v>1795991</v>
      </c>
      <c r="J33" s="25"/>
    </row>
    <row r="34" spans="1:10" ht="13.5" x14ac:dyDescent="0.25">
      <c r="A34" s="10"/>
      <c r="B34" s="10" t="s">
        <v>38</v>
      </c>
      <c r="C34" s="16">
        <f>SUM(C32:C33)</f>
        <v>2295636.33</v>
      </c>
      <c r="D34" s="16">
        <f>SUM(D32:D33)</f>
        <v>2999647</v>
      </c>
      <c r="E34" s="16">
        <f>SUM(E32:E33)</f>
        <v>2904402</v>
      </c>
      <c r="F34" s="16">
        <f>SUM(F32:F33)</f>
        <v>2904402</v>
      </c>
      <c r="G34" s="16">
        <f>SUM(G32:G33)</f>
        <v>2904402</v>
      </c>
      <c r="J34" s="26"/>
    </row>
    <row r="35" spans="1:10" ht="13.5" x14ac:dyDescent="0.25">
      <c r="A35" s="27"/>
      <c r="B35" s="27"/>
      <c r="C35" s="27"/>
      <c r="D35" s="28"/>
      <c r="E35" s="28"/>
      <c r="F35" s="28"/>
      <c r="G35" s="28"/>
    </row>
    <row r="36" spans="1:10" ht="13.5" x14ac:dyDescent="0.25">
      <c r="A36" s="29"/>
      <c r="B36" s="29" t="s">
        <v>39</v>
      </c>
      <c r="C36" s="30">
        <f>C30+C34</f>
        <v>53156.770000000019</v>
      </c>
      <c r="D36" s="30">
        <f>D30+D34</f>
        <v>0</v>
      </c>
      <c r="E36" s="30">
        <f>E30+E34</f>
        <v>0</v>
      </c>
      <c r="F36" s="30">
        <f>F30+F34</f>
        <v>0</v>
      </c>
      <c r="G36" s="30">
        <f>G30+G34</f>
        <v>0</v>
      </c>
    </row>
    <row r="37" spans="1:10" ht="13.5" x14ac:dyDescent="0.25">
      <c r="A37" s="2"/>
      <c r="B37" s="2"/>
      <c r="C37" s="2"/>
      <c r="D37" s="2"/>
      <c r="E37" s="2"/>
      <c r="F37" s="2"/>
      <c r="G37" s="2"/>
    </row>
    <row r="38" spans="1:10" ht="13.5" x14ac:dyDescent="0.25">
      <c r="A38" s="2"/>
      <c r="B38" s="31" t="s">
        <v>40</v>
      </c>
      <c r="C38" s="32">
        <f>C14+C22+C28+C34</f>
        <v>2607823.98</v>
      </c>
      <c r="D38" s="32">
        <f>D14+D22+D28+D34</f>
        <v>3258703</v>
      </c>
      <c r="E38" s="32">
        <f>E14+E22+E28+E34</f>
        <v>3126967</v>
      </c>
      <c r="F38" s="32">
        <f>F14+F22+F28+F34</f>
        <v>3106967</v>
      </c>
      <c r="G38" s="32">
        <f>G14+G22+G28+G34</f>
        <v>3106967</v>
      </c>
    </row>
    <row r="39" spans="1:10" ht="13.5" x14ac:dyDescent="0.25">
      <c r="A39" s="2"/>
      <c r="B39" s="31" t="s">
        <v>41</v>
      </c>
      <c r="C39" s="32">
        <f>C17+C23</f>
        <v>2554667.21</v>
      </c>
      <c r="D39" s="32">
        <f>D17+D23</f>
        <v>3258703</v>
      </c>
      <c r="E39" s="32">
        <f>E17+E23</f>
        <v>3126967</v>
      </c>
      <c r="F39" s="32">
        <f>F17+F23</f>
        <v>3106967</v>
      </c>
      <c r="G39" s="32">
        <f>G17+G23</f>
        <v>3106967</v>
      </c>
    </row>
    <row r="40" spans="1:10" ht="13.5" x14ac:dyDescent="0.25">
      <c r="A40" s="2"/>
      <c r="B40" s="2"/>
      <c r="C40" s="2"/>
      <c r="D40" s="2"/>
      <c r="E40" s="2"/>
      <c r="F40" s="2"/>
      <c r="G40" s="2"/>
    </row>
    <row r="41" spans="1:10" x14ac:dyDescent="0.2">
      <c r="C41" s="33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189F4-3073-4F56-AB3B-9DE5949DB2A6}">
  <dimension ref="A1:M35"/>
  <sheetViews>
    <sheetView workbookViewId="0">
      <selection sqref="A1:K34"/>
    </sheetView>
  </sheetViews>
  <sheetFormatPr defaultRowHeight="12.75" x14ac:dyDescent="0.2"/>
  <cols>
    <col min="1" max="1" width="4.7109375" customWidth="1"/>
    <col min="2" max="2" width="23.85546875" customWidth="1"/>
    <col min="13" max="13" width="11.7109375" bestFit="1" customWidth="1"/>
    <col min="257" max="257" width="4.7109375" customWidth="1"/>
    <col min="258" max="258" width="23.85546875" customWidth="1"/>
    <col min="269" max="269" width="11.7109375" bestFit="1" customWidth="1"/>
    <col min="513" max="513" width="4.7109375" customWidth="1"/>
    <col min="514" max="514" width="23.85546875" customWidth="1"/>
    <col min="525" max="525" width="11.7109375" bestFit="1" customWidth="1"/>
    <col min="769" max="769" width="4.7109375" customWidth="1"/>
    <col min="770" max="770" width="23.85546875" customWidth="1"/>
    <col min="781" max="781" width="11.7109375" bestFit="1" customWidth="1"/>
    <col min="1025" max="1025" width="4.7109375" customWidth="1"/>
    <col min="1026" max="1026" width="23.85546875" customWidth="1"/>
    <col min="1037" max="1037" width="11.7109375" bestFit="1" customWidth="1"/>
    <col min="1281" max="1281" width="4.7109375" customWidth="1"/>
    <col min="1282" max="1282" width="23.85546875" customWidth="1"/>
    <col min="1293" max="1293" width="11.7109375" bestFit="1" customWidth="1"/>
    <col min="1537" max="1537" width="4.7109375" customWidth="1"/>
    <col min="1538" max="1538" width="23.85546875" customWidth="1"/>
    <col min="1549" max="1549" width="11.7109375" bestFit="1" customWidth="1"/>
    <col min="1793" max="1793" width="4.7109375" customWidth="1"/>
    <col min="1794" max="1794" width="23.85546875" customWidth="1"/>
    <col min="1805" max="1805" width="11.7109375" bestFit="1" customWidth="1"/>
    <col min="2049" max="2049" width="4.7109375" customWidth="1"/>
    <col min="2050" max="2050" width="23.85546875" customWidth="1"/>
    <col min="2061" max="2061" width="11.7109375" bestFit="1" customWidth="1"/>
    <col min="2305" max="2305" width="4.7109375" customWidth="1"/>
    <col min="2306" max="2306" width="23.85546875" customWidth="1"/>
    <col min="2317" max="2317" width="11.7109375" bestFit="1" customWidth="1"/>
    <col min="2561" max="2561" width="4.7109375" customWidth="1"/>
    <col min="2562" max="2562" width="23.85546875" customWidth="1"/>
    <col min="2573" max="2573" width="11.7109375" bestFit="1" customWidth="1"/>
    <col min="2817" max="2817" width="4.7109375" customWidth="1"/>
    <col min="2818" max="2818" width="23.85546875" customWidth="1"/>
    <col min="2829" max="2829" width="11.7109375" bestFit="1" customWidth="1"/>
    <col min="3073" max="3073" width="4.7109375" customWidth="1"/>
    <col min="3074" max="3074" width="23.85546875" customWidth="1"/>
    <col min="3085" max="3085" width="11.7109375" bestFit="1" customWidth="1"/>
    <col min="3329" max="3329" width="4.7109375" customWidth="1"/>
    <col min="3330" max="3330" width="23.85546875" customWidth="1"/>
    <col min="3341" max="3341" width="11.7109375" bestFit="1" customWidth="1"/>
    <col min="3585" max="3585" width="4.7109375" customWidth="1"/>
    <col min="3586" max="3586" width="23.85546875" customWidth="1"/>
    <col min="3597" max="3597" width="11.7109375" bestFit="1" customWidth="1"/>
    <col min="3841" max="3841" width="4.7109375" customWidth="1"/>
    <col min="3842" max="3842" width="23.85546875" customWidth="1"/>
    <col min="3853" max="3853" width="11.7109375" bestFit="1" customWidth="1"/>
    <col min="4097" max="4097" width="4.7109375" customWidth="1"/>
    <col min="4098" max="4098" width="23.85546875" customWidth="1"/>
    <col min="4109" max="4109" width="11.7109375" bestFit="1" customWidth="1"/>
    <col min="4353" max="4353" width="4.7109375" customWidth="1"/>
    <col min="4354" max="4354" width="23.85546875" customWidth="1"/>
    <col min="4365" max="4365" width="11.7109375" bestFit="1" customWidth="1"/>
    <col min="4609" max="4609" width="4.7109375" customWidth="1"/>
    <col min="4610" max="4610" width="23.85546875" customWidth="1"/>
    <col min="4621" max="4621" width="11.7109375" bestFit="1" customWidth="1"/>
    <col min="4865" max="4865" width="4.7109375" customWidth="1"/>
    <col min="4866" max="4866" width="23.85546875" customWidth="1"/>
    <col min="4877" max="4877" width="11.7109375" bestFit="1" customWidth="1"/>
    <col min="5121" max="5121" width="4.7109375" customWidth="1"/>
    <col min="5122" max="5122" width="23.85546875" customWidth="1"/>
    <col min="5133" max="5133" width="11.7109375" bestFit="1" customWidth="1"/>
    <col min="5377" max="5377" width="4.7109375" customWidth="1"/>
    <col min="5378" max="5378" width="23.85546875" customWidth="1"/>
    <col min="5389" max="5389" width="11.7109375" bestFit="1" customWidth="1"/>
    <col min="5633" max="5633" width="4.7109375" customWidth="1"/>
    <col min="5634" max="5634" width="23.85546875" customWidth="1"/>
    <col min="5645" max="5645" width="11.7109375" bestFit="1" customWidth="1"/>
    <col min="5889" max="5889" width="4.7109375" customWidth="1"/>
    <col min="5890" max="5890" width="23.85546875" customWidth="1"/>
    <col min="5901" max="5901" width="11.7109375" bestFit="1" customWidth="1"/>
    <col min="6145" max="6145" width="4.7109375" customWidth="1"/>
    <col min="6146" max="6146" width="23.85546875" customWidth="1"/>
    <col min="6157" max="6157" width="11.7109375" bestFit="1" customWidth="1"/>
    <col min="6401" max="6401" width="4.7109375" customWidth="1"/>
    <col min="6402" max="6402" width="23.85546875" customWidth="1"/>
    <col min="6413" max="6413" width="11.7109375" bestFit="1" customWidth="1"/>
    <col min="6657" max="6657" width="4.7109375" customWidth="1"/>
    <col min="6658" max="6658" width="23.85546875" customWidth="1"/>
    <col min="6669" max="6669" width="11.7109375" bestFit="1" customWidth="1"/>
    <col min="6913" max="6913" width="4.7109375" customWidth="1"/>
    <col min="6914" max="6914" width="23.85546875" customWidth="1"/>
    <col min="6925" max="6925" width="11.7109375" bestFit="1" customWidth="1"/>
    <col min="7169" max="7169" width="4.7109375" customWidth="1"/>
    <col min="7170" max="7170" width="23.85546875" customWidth="1"/>
    <col min="7181" max="7181" width="11.7109375" bestFit="1" customWidth="1"/>
    <col min="7425" max="7425" width="4.7109375" customWidth="1"/>
    <col min="7426" max="7426" width="23.85546875" customWidth="1"/>
    <col min="7437" max="7437" width="11.7109375" bestFit="1" customWidth="1"/>
    <col min="7681" max="7681" width="4.7109375" customWidth="1"/>
    <col min="7682" max="7682" width="23.85546875" customWidth="1"/>
    <col min="7693" max="7693" width="11.7109375" bestFit="1" customWidth="1"/>
    <col min="7937" max="7937" width="4.7109375" customWidth="1"/>
    <col min="7938" max="7938" width="23.85546875" customWidth="1"/>
    <col min="7949" max="7949" width="11.7109375" bestFit="1" customWidth="1"/>
    <col min="8193" max="8193" width="4.7109375" customWidth="1"/>
    <col min="8194" max="8194" width="23.85546875" customWidth="1"/>
    <col min="8205" max="8205" width="11.7109375" bestFit="1" customWidth="1"/>
    <col min="8449" max="8449" width="4.7109375" customWidth="1"/>
    <col min="8450" max="8450" width="23.85546875" customWidth="1"/>
    <col min="8461" max="8461" width="11.7109375" bestFit="1" customWidth="1"/>
    <col min="8705" max="8705" width="4.7109375" customWidth="1"/>
    <col min="8706" max="8706" width="23.85546875" customWidth="1"/>
    <col min="8717" max="8717" width="11.7109375" bestFit="1" customWidth="1"/>
    <col min="8961" max="8961" width="4.7109375" customWidth="1"/>
    <col min="8962" max="8962" width="23.85546875" customWidth="1"/>
    <col min="8973" max="8973" width="11.7109375" bestFit="1" customWidth="1"/>
    <col min="9217" max="9217" width="4.7109375" customWidth="1"/>
    <col min="9218" max="9218" width="23.85546875" customWidth="1"/>
    <col min="9229" max="9229" width="11.7109375" bestFit="1" customWidth="1"/>
    <col min="9473" max="9473" width="4.7109375" customWidth="1"/>
    <col min="9474" max="9474" width="23.85546875" customWidth="1"/>
    <col min="9485" max="9485" width="11.7109375" bestFit="1" customWidth="1"/>
    <col min="9729" max="9729" width="4.7109375" customWidth="1"/>
    <col min="9730" max="9730" width="23.85546875" customWidth="1"/>
    <col min="9741" max="9741" width="11.7109375" bestFit="1" customWidth="1"/>
    <col min="9985" max="9985" width="4.7109375" customWidth="1"/>
    <col min="9986" max="9986" width="23.85546875" customWidth="1"/>
    <col min="9997" max="9997" width="11.7109375" bestFit="1" customWidth="1"/>
    <col min="10241" max="10241" width="4.7109375" customWidth="1"/>
    <col min="10242" max="10242" width="23.85546875" customWidth="1"/>
    <col min="10253" max="10253" width="11.7109375" bestFit="1" customWidth="1"/>
    <col min="10497" max="10497" width="4.7109375" customWidth="1"/>
    <col min="10498" max="10498" width="23.85546875" customWidth="1"/>
    <col min="10509" max="10509" width="11.7109375" bestFit="1" customWidth="1"/>
    <col min="10753" max="10753" width="4.7109375" customWidth="1"/>
    <col min="10754" max="10754" width="23.85546875" customWidth="1"/>
    <col min="10765" max="10765" width="11.7109375" bestFit="1" customWidth="1"/>
    <col min="11009" max="11009" width="4.7109375" customWidth="1"/>
    <col min="11010" max="11010" width="23.85546875" customWidth="1"/>
    <col min="11021" max="11021" width="11.7109375" bestFit="1" customWidth="1"/>
    <col min="11265" max="11265" width="4.7109375" customWidth="1"/>
    <col min="11266" max="11266" width="23.85546875" customWidth="1"/>
    <col min="11277" max="11277" width="11.7109375" bestFit="1" customWidth="1"/>
    <col min="11521" max="11521" width="4.7109375" customWidth="1"/>
    <col min="11522" max="11522" width="23.85546875" customWidth="1"/>
    <col min="11533" max="11533" width="11.7109375" bestFit="1" customWidth="1"/>
    <col min="11777" max="11777" width="4.7109375" customWidth="1"/>
    <col min="11778" max="11778" width="23.85546875" customWidth="1"/>
    <col min="11789" max="11789" width="11.7109375" bestFit="1" customWidth="1"/>
    <col min="12033" max="12033" width="4.7109375" customWidth="1"/>
    <col min="12034" max="12034" width="23.85546875" customWidth="1"/>
    <col min="12045" max="12045" width="11.7109375" bestFit="1" customWidth="1"/>
    <col min="12289" max="12289" width="4.7109375" customWidth="1"/>
    <col min="12290" max="12290" width="23.85546875" customWidth="1"/>
    <col min="12301" max="12301" width="11.7109375" bestFit="1" customWidth="1"/>
    <col min="12545" max="12545" width="4.7109375" customWidth="1"/>
    <col min="12546" max="12546" width="23.85546875" customWidth="1"/>
    <col min="12557" max="12557" width="11.7109375" bestFit="1" customWidth="1"/>
    <col min="12801" max="12801" width="4.7109375" customWidth="1"/>
    <col min="12802" max="12802" width="23.85546875" customWidth="1"/>
    <col min="12813" max="12813" width="11.7109375" bestFit="1" customWidth="1"/>
    <col min="13057" max="13057" width="4.7109375" customWidth="1"/>
    <col min="13058" max="13058" width="23.85546875" customWidth="1"/>
    <col min="13069" max="13069" width="11.7109375" bestFit="1" customWidth="1"/>
    <col min="13313" max="13313" width="4.7109375" customWidth="1"/>
    <col min="13314" max="13314" width="23.85546875" customWidth="1"/>
    <col min="13325" max="13325" width="11.7109375" bestFit="1" customWidth="1"/>
    <col min="13569" max="13569" width="4.7109375" customWidth="1"/>
    <col min="13570" max="13570" width="23.85546875" customWidth="1"/>
    <col min="13581" max="13581" width="11.7109375" bestFit="1" customWidth="1"/>
    <col min="13825" max="13825" width="4.7109375" customWidth="1"/>
    <col min="13826" max="13826" width="23.85546875" customWidth="1"/>
    <col min="13837" max="13837" width="11.7109375" bestFit="1" customWidth="1"/>
    <col min="14081" max="14081" width="4.7109375" customWidth="1"/>
    <col min="14082" max="14082" width="23.85546875" customWidth="1"/>
    <col min="14093" max="14093" width="11.7109375" bestFit="1" customWidth="1"/>
    <col min="14337" max="14337" width="4.7109375" customWidth="1"/>
    <col min="14338" max="14338" width="23.85546875" customWidth="1"/>
    <col min="14349" max="14349" width="11.7109375" bestFit="1" customWidth="1"/>
    <col min="14593" max="14593" width="4.7109375" customWidth="1"/>
    <col min="14594" max="14594" width="23.85546875" customWidth="1"/>
    <col min="14605" max="14605" width="11.7109375" bestFit="1" customWidth="1"/>
    <col min="14849" max="14849" width="4.7109375" customWidth="1"/>
    <col min="14850" max="14850" width="23.85546875" customWidth="1"/>
    <col min="14861" max="14861" width="11.7109375" bestFit="1" customWidth="1"/>
    <col min="15105" max="15105" width="4.7109375" customWidth="1"/>
    <col min="15106" max="15106" width="23.85546875" customWidth="1"/>
    <col min="15117" max="15117" width="11.7109375" bestFit="1" customWidth="1"/>
    <col min="15361" max="15361" width="4.7109375" customWidth="1"/>
    <col min="15362" max="15362" width="23.85546875" customWidth="1"/>
    <col min="15373" max="15373" width="11.7109375" bestFit="1" customWidth="1"/>
    <col min="15617" max="15617" width="4.7109375" customWidth="1"/>
    <col min="15618" max="15618" width="23.85546875" customWidth="1"/>
    <col min="15629" max="15629" width="11.7109375" bestFit="1" customWidth="1"/>
    <col min="15873" max="15873" width="4.7109375" customWidth="1"/>
    <col min="15874" max="15874" width="23.85546875" customWidth="1"/>
    <col min="15885" max="15885" width="11.7109375" bestFit="1" customWidth="1"/>
    <col min="16129" max="16129" width="4.7109375" customWidth="1"/>
    <col min="16130" max="16130" width="23.85546875" customWidth="1"/>
    <col min="16141" max="16141" width="11.7109375" bestFit="1" customWidth="1"/>
  </cols>
  <sheetData>
    <row r="1" spans="1:11" ht="13.5" x14ac:dyDescent="0.25">
      <c r="A1" s="82" t="s">
        <v>0</v>
      </c>
      <c r="B1" s="82"/>
      <c r="C1" s="34"/>
      <c r="D1" s="34"/>
      <c r="E1" s="34"/>
      <c r="F1" s="34"/>
      <c r="G1" s="35"/>
      <c r="H1" s="36"/>
      <c r="I1" s="34"/>
      <c r="J1" s="54"/>
      <c r="K1" s="55"/>
    </row>
    <row r="2" spans="1:11" ht="13.5" x14ac:dyDescent="0.25">
      <c r="A2" s="1" t="s">
        <v>1</v>
      </c>
      <c r="B2" s="4"/>
      <c r="C2" s="34"/>
      <c r="D2" s="34"/>
      <c r="E2" s="34"/>
      <c r="F2" s="34"/>
      <c r="G2" s="34"/>
      <c r="H2" s="34"/>
      <c r="I2" s="34"/>
      <c r="J2" s="54"/>
      <c r="K2" s="56"/>
    </row>
    <row r="3" spans="1:11" ht="15.75" x14ac:dyDescent="0.25">
      <c r="A3" s="34"/>
      <c r="B3" s="34"/>
      <c r="C3" s="34"/>
      <c r="D3" s="37" t="s">
        <v>2</v>
      </c>
      <c r="E3" s="34"/>
      <c r="F3" s="34"/>
      <c r="G3" s="34"/>
      <c r="H3" s="34"/>
      <c r="I3" s="34"/>
      <c r="J3" s="34"/>
      <c r="K3" s="34"/>
    </row>
    <row r="4" spans="1:11" ht="15.75" x14ac:dyDescent="0.25">
      <c r="A4" s="34"/>
      <c r="B4" s="34"/>
      <c r="C4" s="34"/>
      <c r="D4" s="37" t="s">
        <v>42</v>
      </c>
      <c r="E4" s="34"/>
      <c r="F4" s="34"/>
      <c r="G4" s="34"/>
      <c r="H4" s="34"/>
      <c r="I4" s="34"/>
      <c r="J4" s="34"/>
      <c r="K4" s="34"/>
    </row>
    <row r="5" spans="1:11" ht="15.75" x14ac:dyDescent="0.25">
      <c r="A5" s="34"/>
      <c r="B5" s="34"/>
      <c r="C5" s="34"/>
      <c r="D5" s="37"/>
      <c r="E5" s="34"/>
      <c r="F5" s="34"/>
      <c r="G5" s="34"/>
      <c r="H5" s="34"/>
      <c r="I5" s="34"/>
      <c r="J5" s="34"/>
      <c r="K5" s="34"/>
    </row>
    <row r="6" spans="1:11" ht="13.5" x14ac:dyDescent="0.25">
      <c r="A6" s="38"/>
      <c r="B6" s="38"/>
      <c r="C6" s="39" t="s">
        <v>4</v>
      </c>
      <c r="D6" s="40" t="s">
        <v>5</v>
      </c>
      <c r="E6" s="40" t="s">
        <v>6</v>
      </c>
      <c r="F6" s="40" t="s">
        <v>7</v>
      </c>
      <c r="G6" s="40" t="s">
        <v>7</v>
      </c>
      <c r="H6" s="41" t="s">
        <v>43</v>
      </c>
      <c r="I6" s="42" t="s">
        <v>43</v>
      </c>
      <c r="J6" s="42" t="s">
        <v>43</v>
      </c>
      <c r="K6" s="42" t="s">
        <v>43</v>
      </c>
    </row>
    <row r="7" spans="1:11" ht="25.5" x14ac:dyDescent="0.25">
      <c r="A7" s="43" t="s">
        <v>8</v>
      </c>
      <c r="B7" s="43" t="s">
        <v>44</v>
      </c>
      <c r="C7" s="44" t="s">
        <v>9</v>
      </c>
      <c r="D7" s="45">
        <v>2025</v>
      </c>
      <c r="E7" s="45">
        <v>2026</v>
      </c>
      <c r="F7" s="45">
        <v>2027</v>
      </c>
      <c r="G7" s="45">
        <v>2028</v>
      </c>
      <c r="H7" s="41" t="s">
        <v>45</v>
      </c>
      <c r="I7" s="42" t="s">
        <v>46</v>
      </c>
      <c r="J7" s="42" t="s">
        <v>47</v>
      </c>
      <c r="K7" s="42" t="s">
        <v>48</v>
      </c>
    </row>
    <row r="8" spans="1:11" ht="13.5" x14ac:dyDescent="0.25">
      <c r="A8" s="38"/>
      <c r="B8" s="38"/>
      <c r="C8" s="42">
        <v>1</v>
      </c>
      <c r="D8" s="42">
        <v>2</v>
      </c>
      <c r="E8" s="42">
        <v>3</v>
      </c>
      <c r="F8" s="42">
        <v>4</v>
      </c>
      <c r="G8" s="42">
        <v>5</v>
      </c>
      <c r="H8" s="42">
        <v>6</v>
      </c>
      <c r="I8" s="42">
        <v>7</v>
      </c>
      <c r="J8" s="42">
        <v>8</v>
      </c>
      <c r="K8" s="42">
        <v>9</v>
      </c>
    </row>
    <row r="9" spans="1:11" ht="13.5" x14ac:dyDescent="0.25">
      <c r="A9" s="83" t="s">
        <v>49</v>
      </c>
      <c r="B9" s="83" t="s">
        <v>31</v>
      </c>
      <c r="C9" s="46"/>
      <c r="D9" s="46"/>
      <c r="E9" s="46"/>
      <c r="F9" s="46"/>
      <c r="G9" s="46"/>
      <c r="H9" s="46"/>
      <c r="I9" s="46"/>
      <c r="J9" s="46"/>
      <c r="K9" s="46"/>
    </row>
    <row r="10" spans="1:11" ht="13.5" x14ac:dyDescent="0.25">
      <c r="A10" s="47" t="s">
        <v>16</v>
      </c>
      <c r="B10" s="47" t="s">
        <v>17</v>
      </c>
      <c r="C10" s="47">
        <f>SUM(C11:C14)</f>
        <v>228336.21000000002</v>
      </c>
      <c r="D10" s="47">
        <f>SUM(D11:D14)</f>
        <v>203112</v>
      </c>
      <c r="E10" s="47">
        <f>SUM(E11:E14)</f>
        <v>199778</v>
      </c>
      <c r="F10" s="47">
        <f>SUM(F11:F14)</f>
        <v>199778</v>
      </c>
      <c r="G10" s="47">
        <f>SUM(G11:G14)</f>
        <v>199778</v>
      </c>
      <c r="H10" s="47">
        <f t="shared" ref="H10:K23" si="0">D10/C10*100</f>
        <v>88.953039905497249</v>
      </c>
      <c r="I10" s="47">
        <f t="shared" si="0"/>
        <v>98.358541100476586</v>
      </c>
      <c r="J10" s="47">
        <f t="shared" si="0"/>
        <v>100</v>
      </c>
      <c r="K10" s="47">
        <f t="shared" si="0"/>
        <v>100</v>
      </c>
    </row>
    <row r="11" spans="1:11" ht="13.5" x14ac:dyDescent="0.25">
      <c r="A11" s="48" t="s">
        <v>50</v>
      </c>
      <c r="B11" s="48" t="s">
        <v>51</v>
      </c>
      <c r="C11" s="48">
        <v>72473.070000000007</v>
      </c>
      <c r="D11" s="48">
        <v>51488</v>
      </c>
      <c r="E11" s="48">
        <v>48154</v>
      </c>
      <c r="F11" s="48">
        <v>48154</v>
      </c>
      <c r="G11" s="48">
        <v>48154</v>
      </c>
      <c r="H11" s="48">
        <f t="shared" si="0"/>
        <v>71.044320324777189</v>
      </c>
      <c r="I11" s="48">
        <f t="shared" si="0"/>
        <v>93.524704785581108</v>
      </c>
      <c r="J11" s="48">
        <f t="shared" si="0"/>
        <v>100</v>
      </c>
      <c r="K11" s="48">
        <f t="shared" si="0"/>
        <v>100</v>
      </c>
    </row>
    <row r="12" spans="1:11" ht="13.5" x14ac:dyDescent="0.25">
      <c r="A12" s="48" t="s">
        <v>52</v>
      </c>
      <c r="B12" s="48" t="s">
        <v>53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</row>
    <row r="13" spans="1:11" ht="13.5" x14ac:dyDescent="0.25">
      <c r="A13" s="48" t="s">
        <v>54</v>
      </c>
      <c r="B13" s="48" t="s">
        <v>55</v>
      </c>
      <c r="C13" s="48">
        <v>0</v>
      </c>
      <c r="D13" s="48">
        <v>2654</v>
      </c>
      <c r="E13" s="48">
        <v>2654</v>
      </c>
      <c r="F13" s="48">
        <v>2654</v>
      </c>
      <c r="G13" s="48">
        <v>2654</v>
      </c>
      <c r="H13" s="48" t="e">
        <f t="shared" ref="H13:H21" si="1">D13/C13*100</f>
        <v>#DIV/0!</v>
      </c>
      <c r="I13" s="48">
        <f t="shared" si="0"/>
        <v>100</v>
      </c>
      <c r="J13" s="48">
        <f t="shared" si="0"/>
        <v>100</v>
      </c>
      <c r="K13" s="48">
        <f t="shared" si="0"/>
        <v>100</v>
      </c>
    </row>
    <row r="14" spans="1:11" ht="13.5" x14ac:dyDescent="0.25">
      <c r="A14" s="48" t="s">
        <v>56</v>
      </c>
      <c r="B14" s="48" t="s">
        <v>57</v>
      </c>
      <c r="C14" s="48">
        <v>155863.14000000001</v>
      </c>
      <c r="D14" s="48">
        <v>148970</v>
      </c>
      <c r="E14" s="48">
        <v>148970</v>
      </c>
      <c r="F14" s="48">
        <v>148970</v>
      </c>
      <c r="G14" s="48">
        <v>148970</v>
      </c>
      <c r="H14" s="48">
        <f t="shared" si="1"/>
        <v>95.577440567410605</v>
      </c>
      <c r="I14" s="48">
        <f t="shared" si="0"/>
        <v>100</v>
      </c>
      <c r="J14" s="48">
        <f t="shared" si="0"/>
        <v>100</v>
      </c>
      <c r="K14" s="48">
        <f t="shared" si="0"/>
        <v>100</v>
      </c>
    </row>
    <row r="15" spans="1:11" ht="13.5" x14ac:dyDescent="0.25">
      <c r="A15" s="47" t="s">
        <v>18</v>
      </c>
      <c r="B15" s="47" t="s">
        <v>19</v>
      </c>
      <c r="C15" s="47">
        <f>C16</f>
        <v>11.08</v>
      </c>
      <c r="D15" s="47">
        <f>D16</f>
        <v>2787</v>
      </c>
      <c r="E15" s="47">
        <f>E16</f>
        <v>2787</v>
      </c>
      <c r="F15" s="47">
        <f>F16</f>
        <v>2787</v>
      </c>
      <c r="G15" s="47">
        <f>G16</f>
        <v>2787</v>
      </c>
      <c r="H15" s="47">
        <f t="shared" si="1"/>
        <v>25153.429602888089</v>
      </c>
      <c r="I15" s="47">
        <f t="shared" si="0"/>
        <v>100</v>
      </c>
      <c r="J15" s="47">
        <f t="shared" si="0"/>
        <v>100</v>
      </c>
      <c r="K15" s="47">
        <f t="shared" si="0"/>
        <v>100</v>
      </c>
    </row>
    <row r="16" spans="1:11" ht="13.5" x14ac:dyDescent="0.25">
      <c r="A16" s="48" t="s">
        <v>58</v>
      </c>
      <c r="B16" s="48" t="s">
        <v>59</v>
      </c>
      <c r="C16" s="48">
        <v>11.08</v>
      </c>
      <c r="D16" s="48">
        <v>2787</v>
      </c>
      <c r="E16" s="48">
        <v>2787</v>
      </c>
      <c r="F16" s="48">
        <v>2787</v>
      </c>
      <c r="G16" s="48">
        <v>2787</v>
      </c>
      <c r="H16" s="48">
        <f t="shared" si="1"/>
        <v>25153.429602888089</v>
      </c>
      <c r="I16" s="48">
        <f t="shared" si="0"/>
        <v>100</v>
      </c>
      <c r="J16" s="48">
        <f t="shared" si="0"/>
        <v>100</v>
      </c>
      <c r="K16" s="48">
        <f t="shared" si="0"/>
        <v>100</v>
      </c>
    </row>
    <row r="17" spans="1:13" ht="13.5" x14ac:dyDescent="0.25">
      <c r="A17" s="47" t="s">
        <v>21</v>
      </c>
      <c r="B17" s="47" t="s">
        <v>22</v>
      </c>
      <c r="C17" s="47">
        <f>SUM(C18:C22)</f>
        <v>2445837.3400000003</v>
      </c>
      <c r="D17" s="47">
        <f>SUM(D18:D22)</f>
        <v>3103058</v>
      </c>
      <c r="E17" s="47">
        <f>SUM(E18:E22)</f>
        <v>3059479</v>
      </c>
      <c r="F17" s="47">
        <f>SUM(F18:F22)</f>
        <v>3054479</v>
      </c>
      <c r="G17" s="47">
        <f>SUM(G18:G22)</f>
        <v>3054479</v>
      </c>
      <c r="H17" s="47">
        <f t="shared" si="1"/>
        <v>126.87098807641884</v>
      </c>
      <c r="I17" s="47">
        <f t="shared" si="0"/>
        <v>98.595611168079998</v>
      </c>
      <c r="J17" s="47">
        <f t="shared" si="0"/>
        <v>99.836573481955597</v>
      </c>
      <c r="K17" s="47">
        <f t="shared" si="0"/>
        <v>100</v>
      </c>
      <c r="M17" s="33">
        <f>E17+E23</f>
        <v>3126967</v>
      </c>
    </row>
    <row r="18" spans="1:13" ht="13.5" x14ac:dyDescent="0.25">
      <c r="A18" s="48" t="s">
        <v>60</v>
      </c>
      <c r="B18" s="48" t="s">
        <v>61</v>
      </c>
      <c r="C18" s="48">
        <v>2084941.73</v>
      </c>
      <c r="D18" s="48">
        <v>2734766</v>
      </c>
      <c r="E18" s="48">
        <v>2714232</v>
      </c>
      <c r="F18" s="48">
        <v>2714232</v>
      </c>
      <c r="G18" s="48">
        <v>2714232</v>
      </c>
      <c r="H18" s="48">
        <f t="shared" si="1"/>
        <v>131.1675027004232</v>
      </c>
      <c r="I18" s="48">
        <f t="shared" si="0"/>
        <v>99.249149653023323</v>
      </c>
      <c r="J18" s="48">
        <f t="shared" si="0"/>
        <v>100</v>
      </c>
      <c r="K18" s="48">
        <f t="shared" si="0"/>
        <v>100</v>
      </c>
    </row>
    <row r="19" spans="1:13" ht="13.5" x14ac:dyDescent="0.25">
      <c r="A19" s="48" t="s">
        <v>62</v>
      </c>
      <c r="B19" s="48" t="s">
        <v>63</v>
      </c>
      <c r="C19" s="48">
        <v>358966.23</v>
      </c>
      <c r="D19" s="48">
        <v>363428</v>
      </c>
      <c r="E19" s="48">
        <v>340383</v>
      </c>
      <c r="F19" s="48">
        <v>335383</v>
      </c>
      <c r="G19" s="48">
        <v>335383</v>
      </c>
      <c r="H19" s="48">
        <f t="shared" si="1"/>
        <v>101.24294978945514</v>
      </c>
      <c r="I19" s="48">
        <f t="shared" si="0"/>
        <v>93.658991602188053</v>
      </c>
      <c r="J19" s="48">
        <f t="shared" si="0"/>
        <v>98.53106647511774</v>
      </c>
      <c r="K19" s="48">
        <f t="shared" si="0"/>
        <v>100</v>
      </c>
    </row>
    <row r="20" spans="1:13" ht="13.5" x14ac:dyDescent="0.25">
      <c r="A20" s="48" t="s">
        <v>64</v>
      </c>
      <c r="B20" s="48" t="s">
        <v>65</v>
      </c>
      <c r="C20" s="48">
        <v>9.9700000000000006</v>
      </c>
      <c r="D20" s="48">
        <v>210</v>
      </c>
      <c r="E20" s="48">
        <v>210</v>
      </c>
      <c r="F20" s="48">
        <v>210</v>
      </c>
      <c r="G20" s="48">
        <v>210</v>
      </c>
      <c r="H20" s="48">
        <f t="shared" si="1"/>
        <v>2106.3189568706116</v>
      </c>
      <c r="I20" s="48">
        <f t="shared" si="0"/>
        <v>100</v>
      </c>
      <c r="J20" s="48">
        <f t="shared" si="0"/>
        <v>100</v>
      </c>
      <c r="K20" s="48">
        <f t="shared" si="0"/>
        <v>100</v>
      </c>
    </row>
    <row r="21" spans="1:13" ht="13.5" x14ac:dyDescent="0.25">
      <c r="A21" s="48" t="s">
        <v>66</v>
      </c>
      <c r="B21" s="48" t="s">
        <v>67</v>
      </c>
      <c r="C21" s="48">
        <v>1919.41</v>
      </c>
      <c r="D21" s="48">
        <v>2000</v>
      </c>
      <c r="E21" s="48">
        <v>2000</v>
      </c>
      <c r="F21" s="48">
        <v>2000</v>
      </c>
      <c r="G21" s="48">
        <v>2000</v>
      </c>
      <c r="H21" s="48">
        <f t="shared" si="1"/>
        <v>104.19868605456885</v>
      </c>
      <c r="I21" s="48">
        <v>0</v>
      </c>
      <c r="J21" s="48">
        <v>0</v>
      </c>
      <c r="K21" s="48">
        <v>0</v>
      </c>
    </row>
    <row r="22" spans="1:13" ht="13.5" x14ac:dyDescent="0.25">
      <c r="A22" s="48" t="s">
        <v>68</v>
      </c>
      <c r="B22" s="48" t="s">
        <v>69</v>
      </c>
      <c r="C22" s="48">
        <v>0</v>
      </c>
      <c r="D22" s="48">
        <v>2654</v>
      </c>
      <c r="E22" s="48">
        <v>2654</v>
      </c>
      <c r="F22" s="48">
        <v>2654</v>
      </c>
      <c r="G22" s="48">
        <v>2654</v>
      </c>
      <c r="H22" s="48">
        <v>0</v>
      </c>
      <c r="I22" s="48">
        <f t="shared" si="0"/>
        <v>100</v>
      </c>
      <c r="J22" s="48">
        <f t="shared" si="0"/>
        <v>100</v>
      </c>
      <c r="K22" s="48">
        <f t="shared" si="0"/>
        <v>100</v>
      </c>
    </row>
    <row r="23" spans="1:13" ht="13.5" x14ac:dyDescent="0.25">
      <c r="A23" s="47" t="s">
        <v>23</v>
      </c>
      <c r="B23" s="47" t="s">
        <v>70</v>
      </c>
      <c r="C23" s="47">
        <f>SUM(C24:C25)</f>
        <v>108829.87</v>
      </c>
      <c r="D23" s="47">
        <f>SUM(D24:D25)</f>
        <v>155645</v>
      </c>
      <c r="E23" s="47">
        <f>SUM(E24:E25)</f>
        <v>67488</v>
      </c>
      <c r="F23" s="47">
        <f>SUM(F24:F25)</f>
        <v>52488</v>
      </c>
      <c r="G23" s="47">
        <f>SUM(G24:G25)</f>
        <v>52488</v>
      </c>
      <c r="H23" s="47">
        <f>D23/C23*100</f>
        <v>143.01680228047687</v>
      </c>
      <c r="I23" s="47">
        <f t="shared" si="0"/>
        <v>43.360210735969673</v>
      </c>
      <c r="J23" s="47">
        <f t="shared" si="0"/>
        <v>77.773826458036993</v>
      </c>
      <c r="K23" s="47">
        <f t="shared" si="0"/>
        <v>100</v>
      </c>
    </row>
    <row r="24" spans="1:13" ht="13.5" x14ac:dyDescent="0.25">
      <c r="A24" s="48" t="s">
        <v>71</v>
      </c>
      <c r="B24" s="48" t="s">
        <v>72</v>
      </c>
      <c r="C24" s="48">
        <v>16303.39</v>
      </c>
      <c r="D24" s="48">
        <v>9000</v>
      </c>
      <c r="E24" s="48">
        <v>3000</v>
      </c>
      <c r="F24" s="48">
        <v>3000</v>
      </c>
      <c r="G24" s="48">
        <v>3000</v>
      </c>
      <c r="H24" s="48">
        <v>0</v>
      </c>
      <c r="I24" s="48">
        <v>0</v>
      </c>
      <c r="J24" s="48">
        <v>0</v>
      </c>
      <c r="K24" s="48">
        <v>0</v>
      </c>
    </row>
    <row r="25" spans="1:13" ht="13.5" x14ac:dyDescent="0.25">
      <c r="A25" s="48" t="s">
        <v>73</v>
      </c>
      <c r="B25" s="48" t="s">
        <v>74</v>
      </c>
      <c r="C25" s="48">
        <v>92526.48</v>
      </c>
      <c r="D25" s="48">
        <v>146645</v>
      </c>
      <c r="E25" s="48">
        <v>64488</v>
      </c>
      <c r="F25" s="48">
        <v>49488</v>
      </c>
      <c r="G25" s="48">
        <v>49488</v>
      </c>
      <c r="H25" s="48">
        <f>D25/C25*100</f>
        <v>158.48976422749465</v>
      </c>
      <c r="I25" s="48">
        <f>E25/D25*100</f>
        <v>43.975587302669709</v>
      </c>
      <c r="J25" s="48">
        <f>F25/E25*100</f>
        <v>76.739858578340161</v>
      </c>
      <c r="K25" s="48">
        <f>G25/F25*100</f>
        <v>100</v>
      </c>
    </row>
    <row r="26" spans="1:13" ht="13.5" x14ac:dyDescent="0.25">
      <c r="A26" s="83" t="s">
        <v>75</v>
      </c>
      <c r="B26" s="83" t="s">
        <v>31</v>
      </c>
      <c r="C26" s="46"/>
      <c r="D26" s="46"/>
      <c r="E26" s="46"/>
      <c r="F26" s="46"/>
      <c r="G26" s="46"/>
      <c r="H26" s="46"/>
      <c r="I26" s="46"/>
      <c r="J26" s="46"/>
      <c r="K26" s="46"/>
    </row>
    <row r="27" spans="1:13" ht="13.5" x14ac:dyDescent="0.25">
      <c r="A27" s="47" t="s">
        <v>76</v>
      </c>
      <c r="B27" s="47" t="s">
        <v>77</v>
      </c>
      <c r="C27" s="47">
        <f>SUM(C28)</f>
        <v>83840.36</v>
      </c>
      <c r="D27" s="47">
        <f>SUM(D28)</f>
        <v>53157</v>
      </c>
      <c r="E27" s="47">
        <f>SUM(E28)</f>
        <v>20000</v>
      </c>
      <c r="F27" s="47">
        <f>SUM(F28)</f>
        <v>0</v>
      </c>
      <c r="G27" s="47">
        <f>SUM(G28)</f>
        <v>0</v>
      </c>
      <c r="H27" s="47">
        <v>0</v>
      </c>
      <c r="I27" s="47">
        <f>E27/D27*100</f>
        <v>37.624395658144742</v>
      </c>
      <c r="J27" s="47">
        <f>F27/E27*100</f>
        <v>0</v>
      </c>
      <c r="K27" s="47">
        <v>0</v>
      </c>
    </row>
    <row r="28" spans="1:13" ht="13.5" x14ac:dyDescent="0.25">
      <c r="A28" s="48" t="s">
        <v>78</v>
      </c>
      <c r="B28" s="48" t="s">
        <v>79</v>
      </c>
      <c r="C28" s="16">
        <v>83840.36</v>
      </c>
      <c r="D28" s="48">
        <v>53157</v>
      </c>
      <c r="E28" s="48">
        <v>20000</v>
      </c>
      <c r="F28" s="48">
        <v>0</v>
      </c>
      <c r="G28" s="48">
        <v>0</v>
      </c>
      <c r="H28" s="48">
        <v>0</v>
      </c>
      <c r="I28" s="48">
        <f>E28/D28*100</f>
        <v>37.624395658144742</v>
      </c>
      <c r="J28" s="48">
        <f>F28/E28*100</f>
        <v>0</v>
      </c>
      <c r="K28" s="48">
        <v>0</v>
      </c>
    </row>
    <row r="29" spans="1:13" ht="13.5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</row>
    <row r="30" spans="1:13" ht="13.5" x14ac:dyDescent="0.25">
      <c r="A30" s="34"/>
      <c r="B30" s="34" t="s">
        <v>80</v>
      </c>
      <c r="C30" s="49">
        <f>C10+C15+C27</f>
        <v>312187.65000000002</v>
      </c>
      <c r="D30" s="49">
        <f>D10+D15+D27</f>
        <v>259056</v>
      </c>
      <c r="E30" s="49">
        <f>E10+E15+E27</f>
        <v>222565</v>
      </c>
      <c r="F30" s="49">
        <f>F10+F15+F27</f>
        <v>202565</v>
      </c>
      <c r="G30" s="49">
        <f>G10+G15+G27</f>
        <v>202565</v>
      </c>
      <c r="H30" s="34"/>
      <c r="I30" s="34"/>
      <c r="J30" s="34"/>
      <c r="K30" s="34"/>
    </row>
    <row r="31" spans="1:13" ht="13.5" x14ac:dyDescent="0.25">
      <c r="A31" s="34"/>
      <c r="B31" s="34" t="s">
        <v>81</v>
      </c>
      <c r="C31" s="49">
        <v>2295636.33</v>
      </c>
      <c r="D31" s="49">
        <v>2999647</v>
      </c>
      <c r="E31" s="49">
        <v>2904402</v>
      </c>
      <c r="F31" s="49">
        <v>2904402</v>
      </c>
      <c r="G31" s="49">
        <v>2904402</v>
      </c>
      <c r="H31" s="34"/>
      <c r="I31" s="34"/>
      <c r="J31" s="34"/>
      <c r="K31" s="34"/>
    </row>
    <row r="32" spans="1:13" ht="13.5" x14ac:dyDescent="0.25">
      <c r="A32" s="34"/>
      <c r="B32" s="50" t="s">
        <v>20</v>
      </c>
      <c r="C32" s="51">
        <f>SUM(C30:C31)</f>
        <v>2607823.98</v>
      </c>
      <c r="D32" s="51">
        <f>SUM(D30:D31)</f>
        <v>3258703</v>
      </c>
      <c r="E32" s="51">
        <f>SUM(E30:E31)</f>
        <v>3126967</v>
      </c>
      <c r="F32" s="51">
        <f>SUM(F30:F31)</f>
        <v>3106967</v>
      </c>
      <c r="G32" s="51">
        <f>SUM(G30:G31)</f>
        <v>3106967</v>
      </c>
      <c r="H32" s="34"/>
      <c r="I32" s="34"/>
      <c r="J32" s="34"/>
      <c r="K32" s="34"/>
    </row>
    <row r="33" spans="1:11" ht="13.5" x14ac:dyDescent="0.25">
      <c r="A33" s="34"/>
      <c r="B33" s="50" t="s">
        <v>25</v>
      </c>
      <c r="C33" s="51">
        <f>C17+C23</f>
        <v>2554667.2100000004</v>
      </c>
      <c r="D33" s="51">
        <f>D17+D23</f>
        <v>3258703</v>
      </c>
      <c r="E33" s="51">
        <f>E17+E23</f>
        <v>3126967</v>
      </c>
      <c r="F33" s="51">
        <f>F17+F23</f>
        <v>3106967</v>
      </c>
      <c r="G33" s="51">
        <f>G17+G23</f>
        <v>3106967</v>
      </c>
      <c r="H33" s="34"/>
      <c r="I33" s="34"/>
      <c r="J33" s="34"/>
      <c r="K33" s="34"/>
    </row>
    <row r="34" spans="1:11" ht="13.5" x14ac:dyDescent="0.25">
      <c r="A34" s="34"/>
      <c r="B34" s="34"/>
      <c r="C34" s="49">
        <f>C32-C33</f>
        <v>53156.769999999553</v>
      </c>
      <c r="D34" s="49">
        <f>D32-D33</f>
        <v>0</v>
      </c>
      <c r="E34" s="49">
        <f>E32-E33</f>
        <v>0</v>
      </c>
      <c r="F34" s="49">
        <f>F32-F33</f>
        <v>0</v>
      </c>
      <c r="G34" s="49">
        <f>G32-G33</f>
        <v>0</v>
      </c>
      <c r="H34" s="34"/>
      <c r="I34" s="34"/>
      <c r="J34" s="34"/>
      <c r="K34" s="34"/>
    </row>
    <row r="35" spans="1:11" ht="13.5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</row>
  </sheetData>
  <mergeCells count="3">
    <mergeCell ref="A1:B1"/>
    <mergeCell ref="A9:B9"/>
    <mergeCell ref="A26:B2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B5777-4F41-4AAB-8F1E-CBBFFAF11E5B}">
  <dimension ref="A1:J36"/>
  <sheetViews>
    <sheetView topLeftCell="A6" workbookViewId="0">
      <selection sqref="A1:J36"/>
    </sheetView>
  </sheetViews>
  <sheetFormatPr defaultRowHeight="11.25" x14ac:dyDescent="0.2"/>
  <cols>
    <col min="1" max="1" width="48.42578125" style="53" customWidth="1"/>
    <col min="2" max="6" width="11.7109375" style="53" customWidth="1"/>
    <col min="7" max="10" width="7.42578125" style="53" customWidth="1"/>
    <col min="11" max="256" width="9.140625" style="53"/>
    <col min="257" max="257" width="48.42578125" style="53" customWidth="1"/>
    <col min="258" max="262" width="11.7109375" style="53" customWidth="1"/>
    <col min="263" max="266" width="7.42578125" style="53" customWidth="1"/>
    <col min="267" max="512" width="9.140625" style="53"/>
    <col min="513" max="513" width="48.42578125" style="53" customWidth="1"/>
    <col min="514" max="518" width="11.7109375" style="53" customWidth="1"/>
    <col min="519" max="522" width="7.42578125" style="53" customWidth="1"/>
    <col min="523" max="768" width="9.140625" style="53"/>
    <col min="769" max="769" width="48.42578125" style="53" customWidth="1"/>
    <col min="770" max="774" width="11.7109375" style="53" customWidth="1"/>
    <col min="775" max="778" width="7.42578125" style="53" customWidth="1"/>
    <col min="779" max="1024" width="9.140625" style="53"/>
    <col min="1025" max="1025" width="48.42578125" style="53" customWidth="1"/>
    <col min="1026" max="1030" width="11.7109375" style="53" customWidth="1"/>
    <col min="1031" max="1034" width="7.42578125" style="53" customWidth="1"/>
    <col min="1035" max="1280" width="9.140625" style="53"/>
    <col min="1281" max="1281" width="48.42578125" style="53" customWidth="1"/>
    <col min="1282" max="1286" width="11.7109375" style="53" customWidth="1"/>
    <col min="1287" max="1290" width="7.42578125" style="53" customWidth="1"/>
    <col min="1291" max="1536" width="9.140625" style="53"/>
    <col min="1537" max="1537" width="48.42578125" style="53" customWidth="1"/>
    <col min="1538" max="1542" width="11.7109375" style="53" customWidth="1"/>
    <col min="1543" max="1546" width="7.42578125" style="53" customWidth="1"/>
    <col min="1547" max="1792" width="9.140625" style="53"/>
    <col min="1793" max="1793" width="48.42578125" style="53" customWidth="1"/>
    <col min="1794" max="1798" width="11.7109375" style="53" customWidth="1"/>
    <col min="1799" max="1802" width="7.42578125" style="53" customWidth="1"/>
    <col min="1803" max="2048" width="9.140625" style="53"/>
    <col min="2049" max="2049" width="48.42578125" style="53" customWidth="1"/>
    <col min="2050" max="2054" width="11.7109375" style="53" customWidth="1"/>
    <col min="2055" max="2058" width="7.42578125" style="53" customWidth="1"/>
    <col min="2059" max="2304" width="9.140625" style="53"/>
    <col min="2305" max="2305" width="48.42578125" style="53" customWidth="1"/>
    <col min="2306" max="2310" width="11.7109375" style="53" customWidth="1"/>
    <col min="2311" max="2314" width="7.42578125" style="53" customWidth="1"/>
    <col min="2315" max="2560" width="9.140625" style="53"/>
    <col min="2561" max="2561" width="48.42578125" style="53" customWidth="1"/>
    <col min="2562" max="2566" width="11.7109375" style="53" customWidth="1"/>
    <col min="2567" max="2570" width="7.42578125" style="53" customWidth="1"/>
    <col min="2571" max="2816" width="9.140625" style="53"/>
    <col min="2817" max="2817" width="48.42578125" style="53" customWidth="1"/>
    <col min="2818" max="2822" width="11.7109375" style="53" customWidth="1"/>
    <col min="2823" max="2826" width="7.42578125" style="53" customWidth="1"/>
    <col min="2827" max="3072" width="9.140625" style="53"/>
    <col min="3073" max="3073" width="48.42578125" style="53" customWidth="1"/>
    <col min="3074" max="3078" width="11.7109375" style="53" customWidth="1"/>
    <col min="3079" max="3082" width="7.42578125" style="53" customWidth="1"/>
    <col min="3083" max="3328" width="9.140625" style="53"/>
    <col min="3329" max="3329" width="48.42578125" style="53" customWidth="1"/>
    <col min="3330" max="3334" width="11.7109375" style="53" customWidth="1"/>
    <col min="3335" max="3338" width="7.42578125" style="53" customWidth="1"/>
    <col min="3339" max="3584" width="9.140625" style="53"/>
    <col min="3585" max="3585" width="48.42578125" style="53" customWidth="1"/>
    <col min="3586" max="3590" width="11.7109375" style="53" customWidth="1"/>
    <col min="3591" max="3594" width="7.42578125" style="53" customWidth="1"/>
    <col min="3595" max="3840" width="9.140625" style="53"/>
    <col min="3841" max="3841" width="48.42578125" style="53" customWidth="1"/>
    <col min="3842" max="3846" width="11.7109375" style="53" customWidth="1"/>
    <col min="3847" max="3850" width="7.42578125" style="53" customWidth="1"/>
    <col min="3851" max="4096" width="9.140625" style="53"/>
    <col min="4097" max="4097" width="48.42578125" style="53" customWidth="1"/>
    <col min="4098" max="4102" width="11.7109375" style="53" customWidth="1"/>
    <col min="4103" max="4106" width="7.42578125" style="53" customWidth="1"/>
    <col min="4107" max="4352" width="9.140625" style="53"/>
    <col min="4353" max="4353" width="48.42578125" style="53" customWidth="1"/>
    <col min="4354" max="4358" width="11.7109375" style="53" customWidth="1"/>
    <col min="4359" max="4362" width="7.42578125" style="53" customWidth="1"/>
    <col min="4363" max="4608" width="9.140625" style="53"/>
    <col min="4609" max="4609" width="48.42578125" style="53" customWidth="1"/>
    <col min="4610" max="4614" width="11.7109375" style="53" customWidth="1"/>
    <col min="4615" max="4618" width="7.42578125" style="53" customWidth="1"/>
    <col min="4619" max="4864" width="9.140625" style="53"/>
    <col min="4865" max="4865" width="48.42578125" style="53" customWidth="1"/>
    <col min="4866" max="4870" width="11.7109375" style="53" customWidth="1"/>
    <col min="4871" max="4874" width="7.42578125" style="53" customWidth="1"/>
    <col min="4875" max="5120" width="9.140625" style="53"/>
    <col min="5121" max="5121" width="48.42578125" style="53" customWidth="1"/>
    <col min="5122" max="5126" width="11.7109375" style="53" customWidth="1"/>
    <col min="5127" max="5130" width="7.42578125" style="53" customWidth="1"/>
    <col min="5131" max="5376" width="9.140625" style="53"/>
    <col min="5377" max="5377" width="48.42578125" style="53" customWidth="1"/>
    <col min="5378" max="5382" width="11.7109375" style="53" customWidth="1"/>
    <col min="5383" max="5386" width="7.42578125" style="53" customWidth="1"/>
    <col min="5387" max="5632" width="9.140625" style="53"/>
    <col min="5633" max="5633" width="48.42578125" style="53" customWidth="1"/>
    <col min="5634" max="5638" width="11.7109375" style="53" customWidth="1"/>
    <col min="5639" max="5642" width="7.42578125" style="53" customWidth="1"/>
    <col min="5643" max="5888" width="9.140625" style="53"/>
    <col min="5889" max="5889" width="48.42578125" style="53" customWidth="1"/>
    <col min="5890" max="5894" width="11.7109375" style="53" customWidth="1"/>
    <col min="5895" max="5898" width="7.42578125" style="53" customWidth="1"/>
    <col min="5899" max="6144" width="9.140625" style="53"/>
    <col min="6145" max="6145" width="48.42578125" style="53" customWidth="1"/>
    <col min="6146" max="6150" width="11.7109375" style="53" customWidth="1"/>
    <col min="6151" max="6154" width="7.42578125" style="53" customWidth="1"/>
    <col min="6155" max="6400" width="9.140625" style="53"/>
    <col min="6401" max="6401" width="48.42578125" style="53" customWidth="1"/>
    <col min="6402" max="6406" width="11.7109375" style="53" customWidth="1"/>
    <col min="6407" max="6410" width="7.42578125" style="53" customWidth="1"/>
    <col min="6411" max="6656" width="9.140625" style="53"/>
    <col min="6657" max="6657" width="48.42578125" style="53" customWidth="1"/>
    <col min="6658" max="6662" width="11.7109375" style="53" customWidth="1"/>
    <col min="6663" max="6666" width="7.42578125" style="53" customWidth="1"/>
    <col min="6667" max="6912" width="9.140625" style="53"/>
    <col min="6913" max="6913" width="48.42578125" style="53" customWidth="1"/>
    <col min="6914" max="6918" width="11.7109375" style="53" customWidth="1"/>
    <col min="6919" max="6922" width="7.42578125" style="53" customWidth="1"/>
    <col min="6923" max="7168" width="9.140625" style="53"/>
    <col min="7169" max="7169" width="48.42578125" style="53" customWidth="1"/>
    <col min="7170" max="7174" width="11.7109375" style="53" customWidth="1"/>
    <col min="7175" max="7178" width="7.42578125" style="53" customWidth="1"/>
    <col min="7179" max="7424" width="9.140625" style="53"/>
    <col min="7425" max="7425" width="48.42578125" style="53" customWidth="1"/>
    <col min="7426" max="7430" width="11.7109375" style="53" customWidth="1"/>
    <col min="7431" max="7434" width="7.42578125" style="53" customWidth="1"/>
    <col min="7435" max="7680" width="9.140625" style="53"/>
    <col min="7681" max="7681" width="48.42578125" style="53" customWidth="1"/>
    <col min="7682" max="7686" width="11.7109375" style="53" customWidth="1"/>
    <col min="7687" max="7690" width="7.42578125" style="53" customWidth="1"/>
    <col min="7691" max="7936" width="9.140625" style="53"/>
    <col min="7937" max="7937" width="48.42578125" style="53" customWidth="1"/>
    <col min="7938" max="7942" width="11.7109375" style="53" customWidth="1"/>
    <col min="7943" max="7946" width="7.42578125" style="53" customWidth="1"/>
    <col min="7947" max="8192" width="9.140625" style="53"/>
    <col min="8193" max="8193" width="48.42578125" style="53" customWidth="1"/>
    <col min="8194" max="8198" width="11.7109375" style="53" customWidth="1"/>
    <col min="8199" max="8202" width="7.42578125" style="53" customWidth="1"/>
    <col min="8203" max="8448" width="9.140625" style="53"/>
    <col min="8449" max="8449" width="48.42578125" style="53" customWidth="1"/>
    <col min="8450" max="8454" width="11.7109375" style="53" customWidth="1"/>
    <col min="8455" max="8458" width="7.42578125" style="53" customWidth="1"/>
    <col min="8459" max="8704" width="9.140625" style="53"/>
    <col min="8705" max="8705" width="48.42578125" style="53" customWidth="1"/>
    <col min="8706" max="8710" width="11.7109375" style="53" customWidth="1"/>
    <col min="8711" max="8714" width="7.42578125" style="53" customWidth="1"/>
    <col min="8715" max="8960" width="9.140625" style="53"/>
    <col min="8961" max="8961" width="48.42578125" style="53" customWidth="1"/>
    <col min="8962" max="8966" width="11.7109375" style="53" customWidth="1"/>
    <col min="8967" max="8970" width="7.42578125" style="53" customWidth="1"/>
    <col min="8971" max="9216" width="9.140625" style="53"/>
    <col min="9217" max="9217" width="48.42578125" style="53" customWidth="1"/>
    <col min="9218" max="9222" width="11.7109375" style="53" customWidth="1"/>
    <col min="9223" max="9226" width="7.42578125" style="53" customWidth="1"/>
    <col min="9227" max="9472" width="9.140625" style="53"/>
    <col min="9473" max="9473" width="48.42578125" style="53" customWidth="1"/>
    <col min="9474" max="9478" width="11.7109375" style="53" customWidth="1"/>
    <col min="9479" max="9482" width="7.42578125" style="53" customWidth="1"/>
    <col min="9483" max="9728" width="9.140625" style="53"/>
    <col min="9729" max="9729" width="48.42578125" style="53" customWidth="1"/>
    <col min="9730" max="9734" width="11.7109375" style="53" customWidth="1"/>
    <col min="9735" max="9738" width="7.42578125" style="53" customWidth="1"/>
    <col min="9739" max="9984" width="9.140625" style="53"/>
    <col min="9985" max="9985" width="48.42578125" style="53" customWidth="1"/>
    <col min="9986" max="9990" width="11.7109375" style="53" customWidth="1"/>
    <col min="9991" max="9994" width="7.42578125" style="53" customWidth="1"/>
    <col min="9995" max="10240" width="9.140625" style="53"/>
    <col min="10241" max="10241" width="48.42578125" style="53" customWidth="1"/>
    <col min="10242" max="10246" width="11.7109375" style="53" customWidth="1"/>
    <col min="10247" max="10250" width="7.42578125" style="53" customWidth="1"/>
    <col min="10251" max="10496" width="9.140625" style="53"/>
    <col min="10497" max="10497" width="48.42578125" style="53" customWidth="1"/>
    <col min="10498" max="10502" width="11.7109375" style="53" customWidth="1"/>
    <col min="10503" max="10506" width="7.42578125" style="53" customWidth="1"/>
    <col min="10507" max="10752" width="9.140625" style="53"/>
    <col min="10753" max="10753" width="48.42578125" style="53" customWidth="1"/>
    <col min="10754" max="10758" width="11.7109375" style="53" customWidth="1"/>
    <col min="10759" max="10762" width="7.42578125" style="53" customWidth="1"/>
    <col min="10763" max="11008" width="9.140625" style="53"/>
    <col min="11009" max="11009" width="48.42578125" style="53" customWidth="1"/>
    <col min="11010" max="11014" width="11.7109375" style="53" customWidth="1"/>
    <col min="11015" max="11018" width="7.42578125" style="53" customWidth="1"/>
    <col min="11019" max="11264" width="9.140625" style="53"/>
    <col min="11265" max="11265" width="48.42578125" style="53" customWidth="1"/>
    <col min="11266" max="11270" width="11.7109375" style="53" customWidth="1"/>
    <col min="11271" max="11274" width="7.42578125" style="53" customWidth="1"/>
    <col min="11275" max="11520" width="9.140625" style="53"/>
    <col min="11521" max="11521" width="48.42578125" style="53" customWidth="1"/>
    <col min="11522" max="11526" width="11.7109375" style="53" customWidth="1"/>
    <col min="11527" max="11530" width="7.42578125" style="53" customWidth="1"/>
    <col min="11531" max="11776" width="9.140625" style="53"/>
    <col min="11777" max="11777" width="48.42578125" style="53" customWidth="1"/>
    <col min="11778" max="11782" width="11.7109375" style="53" customWidth="1"/>
    <col min="11783" max="11786" width="7.42578125" style="53" customWidth="1"/>
    <col min="11787" max="12032" width="9.140625" style="53"/>
    <col min="12033" max="12033" width="48.42578125" style="53" customWidth="1"/>
    <col min="12034" max="12038" width="11.7109375" style="53" customWidth="1"/>
    <col min="12039" max="12042" width="7.42578125" style="53" customWidth="1"/>
    <col min="12043" max="12288" width="9.140625" style="53"/>
    <col min="12289" max="12289" width="48.42578125" style="53" customWidth="1"/>
    <col min="12290" max="12294" width="11.7109375" style="53" customWidth="1"/>
    <col min="12295" max="12298" width="7.42578125" style="53" customWidth="1"/>
    <col min="12299" max="12544" width="9.140625" style="53"/>
    <col min="12545" max="12545" width="48.42578125" style="53" customWidth="1"/>
    <col min="12546" max="12550" width="11.7109375" style="53" customWidth="1"/>
    <col min="12551" max="12554" width="7.42578125" style="53" customWidth="1"/>
    <col min="12555" max="12800" width="9.140625" style="53"/>
    <col min="12801" max="12801" width="48.42578125" style="53" customWidth="1"/>
    <col min="12802" max="12806" width="11.7109375" style="53" customWidth="1"/>
    <col min="12807" max="12810" width="7.42578125" style="53" customWidth="1"/>
    <col min="12811" max="13056" width="9.140625" style="53"/>
    <col min="13057" max="13057" width="48.42578125" style="53" customWidth="1"/>
    <col min="13058" max="13062" width="11.7109375" style="53" customWidth="1"/>
    <col min="13063" max="13066" width="7.42578125" style="53" customWidth="1"/>
    <col min="13067" max="13312" width="9.140625" style="53"/>
    <col min="13313" max="13313" width="48.42578125" style="53" customWidth="1"/>
    <col min="13314" max="13318" width="11.7109375" style="53" customWidth="1"/>
    <col min="13319" max="13322" width="7.42578125" style="53" customWidth="1"/>
    <col min="13323" max="13568" width="9.140625" style="53"/>
    <col min="13569" max="13569" width="48.42578125" style="53" customWidth="1"/>
    <col min="13570" max="13574" width="11.7109375" style="53" customWidth="1"/>
    <col min="13575" max="13578" width="7.42578125" style="53" customWidth="1"/>
    <col min="13579" max="13824" width="9.140625" style="53"/>
    <col min="13825" max="13825" width="48.42578125" style="53" customWidth="1"/>
    <col min="13826" max="13830" width="11.7109375" style="53" customWidth="1"/>
    <col min="13831" max="13834" width="7.42578125" style="53" customWidth="1"/>
    <col min="13835" max="14080" width="9.140625" style="53"/>
    <col min="14081" max="14081" width="48.42578125" style="53" customWidth="1"/>
    <col min="14082" max="14086" width="11.7109375" style="53" customWidth="1"/>
    <col min="14087" max="14090" width="7.42578125" style="53" customWidth="1"/>
    <col min="14091" max="14336" width="9.140625" style="53"/>
    <col min="14337" max="14337" width="48.42578125" style="53" customWidth="1"/>
    <col min="14338" max="14342" width="11.7109375" style="53" customWidth="1"/>
    <col min="14343" max="14346" width="7.42578125" style="53" customWidth="1"/>
    <col min="14347" max="14592" width="9.140625" style="53"/>
    <col min="14593" max="14593" width="48.42578125" style="53" customWidth="1"/>
    <col min="14594" max="14598" width="11.7109375" style="53" customWidth="1"/>
    <col min="14599" max="14602" width="7.42578125" style="53" customWidth="1"/>
    <col min="14603" max="14848" width="9.140625" style="53"/>
    <col min="14849" max="14849" width="48.42578125" style="53" customWidth="1"/>
    <col min="14850" max="14854" width="11.7109375" style="53" customWidth="1"/>
    <col min="14855" max="14858" width="7.42578125" style="53" customWidth="1"/>
    <col min="14859" max="15104" width="9.140625" style="53"/>
    <col min="15105" max="15105" width="48.42578125" style="53" customWidth="1"/>
    <col min="15106" max="15110" width="11.7109375" style="53" customWidth="1"/>
    <col min="15111" max="15114" width="7.42578125" style="53" customWidth="1"/>
    <col min="15115" max="15360" width="9.140625" style="53"/>
    <col min="15361" max="15361" width="48.42578125" style="53" customWidth="1"/>
    <col min="15362" max="15366" width="11.7109375" style="53" customWidth="1"/>
    <col min="15367" max="15370" width="7.42578125" style="53" customWidth="1"/>
    <col min="15371" max="15616" width="9.140625" style="53"/>
    <col min="15617" max="15617" width="48.42578125" style="53" customWidth="1"/>
    <col min="15618" max="15622" width="11.7109375" style="53" customWidth="1"/>
    <col min="15623" max="15626" width="7.42578125" style="53" customWidth="1"/>
    <col min="15627" max="15872" width="9.140625" style="53"/>
    <col min="15873" max="15873" width="48.42578125" style="53" customWidth="1"/>
    <col min="15874" max="15878" width="11.7109375" style="53" customWidth="1"/>
    <col min="15879" max="15882" width="7.42578125" style="53" customWidth="1"/>
    <col min="15883" max="16128" width="9.140625" style="53"/>
    <col min="16129" max="16129" width="48.42578125" style="53" customWidth="1"/>
    <col min="16130" max="16134" width="11.7109375" style="53" customWidth="1"/>
    <col min="16135" max="16138" width="7.42578125" style="53" customWidth="1"/>
    <col min="16139" max="16384" width="9.140625" style="53"/>
  </cols>
  <sheetData>
    <row r="1" spans="1:10" ht="12.75" x14ac:dyDescent="0.25">
      <c r="A1" s="52" t="s">
        <v>0</v>
      </c>
      <c r="F1" s="54"/>
      <c r="G1" s="55"/>
    </row>
    <row r="2" spans="1:10" ht="12.75" x14ac:dyDescent="0.25">
      <c r="A2" s="52" t="s">
        <v>1</v>
      </c>
      <c r="F2" s="54"/>
      <c r="G2" s="56"/>
    </row>
    <row r="4" spans="1:10" ht="12.75" x14ac:dyDescent="0.2">
      <c r="D4" s="57" t="s">
        <v>2</v>
      </c>
    </row>
    <row r="5" spans="1:10" ht="12.75" x14ac:dyDescent="0.2">
      <c r="D5" s="57" t="s">
        <v>82</v>
      </c>
    </row>
    <row r="6" spans="1:10" ht="12.75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</row>
    <row r="7" spans="1:10" ht="23.25" customHeight="1" x14ac:dyDescent="0.25">
      <c r="A7" s="59"/>
      <c r="B7" s="60" t="s">
        <v>4</v>
      </c>
      <c r="C7" s="61" t="s">
        <v>6</v>
      </c>
      <c r="D7" s="61" t="s">
        <v>6</v>
      </c>
      <c r="E7" s="61" t="s">
        <v>7</v>
      </c>
      <c r="F7" s="61" t="s">
        <v>7</v>
      </c>
      <c r="G7" s="61" t="s">
        <v>43</v>
      </c>
      <c r="H7" s="61" t="s">
        <v>43</v>
      </c>
      <c r="I7" s="61" t="s">
        <v>43</v>
      </c>
      <c r="J7" s="61" t="s">
        <v>43</v>
      </c>
    </row>
    <row r="8" spans="1:10" ht="12.75" x14ac:dyDescent="0.25">
      <c r="A8" s="62" t="s">
        <v>83</v>
      </c>
      <c r="B8" s="60" t="s">
        <v>84</v>
      </c>
      <c r="C8" s="61" t="s">
        <v>85</v>
      </c>
      <c r="D8" s="61" t="s">
        <v>21</v>
      </c>
      <c r="E8" s="61" t="s">
        <v>23</v>
      </c>
      <c r="F8" s="61" t="s">
        <v>86</v>
      </c>
      <c r="G8" s="61" t="s">
        <v>16</v>
      </c>
      <c r="H8" s="61" t="s">
        <v>18</v>
      </c>
      <c r="I8" s="61" t="s">
        <v>87</v>
      </c>
      <c r="J8" s="61" t="s">
        <v>76</v>
      </c>
    </row>
    <row r="9" spans="1:10" ht="23.25" customHeight="1" x14ac:dyDescent="0.25">
      <c r="A9" s="63"/>
      <c r="B9" s="64" t="s">
        <v>9</v>
      </c>
      <c r="C9" s="61" t="s">
        <v>88</v>
      </c>
      <c r="D9" s="61" t="s">
        <v>89</v>
      </c>
      <c r="E9" s="61" t="s">
        <v>90</v>
      </c>
      <c r="F9" s="61" t="s">
        <v>91</v>
      </c>
      <c r="G9" s="61" t="s">
        <v>92</v>
      </c>
      <c r="H9" s="61" t="s">
        <v>93</v>
      </c>
      <c r="I9" s="61" t="s">
        <v>94</v>
      </c>
      <c r="J9" s="61" t="s">
        <v>95</v>
      </c>
    </row>
    <row r="10" spans="1:10" s="66" customFormat="1" ht="26.25" customHeight="1" x14ac:dyDescent="0.25">
      <c r="A10" s="63" t="s">
        <v>96</v>
      </c>
      <c r="B10" s="65">
        <v>228347.29</v>
      </c>
      <c r="C10" s="65">
        <v>205899</v>
      </c>
      <c r="D10" s="65">
        <v>202565</v>
      </c>
      <c r="E10" s="65">
        <v>202565</v>
      </c>
      <c r="F10" s="65">
        <v>202565</v>
      </c>
      <c r="G10" s="65">
        <v>90.169233013450693</v>
      </c>
      <c r="H10" s="65">
        <v>98.380759498589114</v>
      </c>
      <c r="I10" s="65">
        <v>100</v>
      </c>
      <c r="J10" s="65">
        <v>100</v>
      </c>
    </row>
    <row r="11" spans="1:10" ht="12.75" x14ac:dyDescent="0.25">
      <c r="A11" s="67" t="s">
        <v>97</v>
      </c>
      <c r="B11" s="68">
        <v>155863.14000000001</v>
      </c>
      <c r="C11" s="68">
        <v>148970</v>
      </c>
      <c r="D11" s="68">
        <v>148970</v>
      </c>
      <c r="E11" s="68">
        <v>148970</v>
      </c>
      <c r="F11" s="68">
        <v>148970</v>
      </c>
      <c r="G11" s="68">
        <v>95.577440567410619</v>
      </c>
      <c r="H11" s="68">
        <v>100</v>
      </c>
      <c r="I11" s="68">
        <v>100</v>
      </c>
      <c r="J11" s="68">
        <v>100</v>
      </c>
    </row>
    <row r="12" spans="1:10" ht="12.75" x14ac:dyDescent="0.25">
      <c r="A12" s="69" t="s">
        <v>98</v>
      </c>
      <c r="B12" s="70">
        <v>155863.14000000001</v>
      </c>
      <c r="C12" s="70">
        <v>148970</v>
      </c>
      <c r="D12" s="70">
        <v>148970</v>
      </c>
      <c r="E12" s="70">
        <v>148970</v>
      </c>
      <c r="F12" s="70">
        <v>148970</v>
      </c>
      <c r="G12" s="70">
        <v>95.577440567410619</v>
      </c>
      <c r="H12" s="70">
        <v>100</v>
      </c>
      <c r="I12" s="70">
        <v>100</v>
      </c>
      <c r="J12" s="70">
        <v>100</v>
      </c>
    </row>
    <row r="13" spans="1:10" ht="12.75" x14ac:dyDescent="0.25">
      <c r="A13" s="67" t="s">
        <v>99</v>
      </c>
      <c r="B13" s="68">
        <v>0</v>
      </c>
      <c r="C13" s="68">
        <v>2654</v>
      </c>
      <c r="D13" s="68">
        <v>2654</v>
      </c>
      <c r="E13" s="68">
        <v>2654</v>
      </c>
      <c r="F13" s="68">
        <v>2654</v>
      </c>
      <c r="G13" s="68">
        <v>0</v>
      </c>
      <c r="H13" s="68">
        <v>100</v>
      </c>
      <c r="I13" s="68">
        <v>100</v>
      </c>
      <c r="J13" s="68">
        <v>100</v>
      </c>
    </row>
    <row r="14" spans="1:10" ht="12.75" x14ac:dyDescent="0.25">
      <c r="A14" s="69" t="s">
        <v>100</v>
      </c>
      <c r="B14" s="70">
        <v>0</v>
      </c>
      <c r="C14" s="70">
        <v>2654</v>
      </c>
      <c r="D14" s="70">
        <v>2654</v>
      </c>
      <c r="E14" s="70">
        <v>2654</v>
      </c>
      <c r="F14" s="70">
        <v>2654</v>
      </c>
      <c r="G14" s="70">
        <v>0</v>
      </c>
      <c r="H14" s="70">
        <v>100</v>
      </c>
      <c r="I14" s="70">
        <v>100</v>
      </c>
      <c r="J14" s="70">
        <v>100</v>
      </c>
    </row>
    <row r="15" spans="1:10" ht="12.75" x14ac:dyDescent="0.25">
      <c r="A15" s="67" t="s">
        <v>101</v>
      </c>
      <c r="B15" s="68">
        <v>72473.070000000007</v>
      </c>
      <c r="C15" s="68">
        <v>51488</v>
      </c>
      <c r="D15" s="68">
        <v>48154</v>
      </c>
      <c r="E15" s="68">
        <v>48154</v>
      </c>
      <c r="F15" s="68">
        <v>48154</v>
      </c>
      <c r="G15" s="68">
        <v>71.044320324777189</v>
      </c>
      <c r="H15" s="68">
        <v>93.524704785581108</v>
      </c>
      <c r="I15" s="68">
        <v>100</v>
      </c>
      <c r="J15" s="68">
        <v>100</v>
      </c>
    </row>
    <row r="16" spans="1:10" ht="12.75" x14ac:dyDescent="0.25">
      <c r="A16" s="69" t="s">
        <v>102</v>
      </c>
      <c r="B16" s="70">
        <v>50285.37</v>
      </c>
      <c r="C16" s="70">
        <v>23909</v>
      </c>
      <c r="D16" s="70">
        <v>20575</v>
      </c>
      <c r="E16" s="70">
        <v>20575</v>
      </c>
      <c r="F16" s="70">
        <v>20575</v>
      </c>
      <c r="G16" s="70">
        <v>47.546632350522628</v>
      </c>
      <c r="H16" s="70">
        <v>86.055460286921246</v>
      </c>
      <c r="I16" s="70">
        <v>100</v>
      </c>
      <c r="J16" s="70">
        <v>100</v>
      </c>
    </row>
    <row r="17" spans="1:10" ht="12.75" x14ac:dyDescent="0.25">
      <c r="A17" s="69" t="s">
        <v>103</v>
      </c>
      <c r="B17" s="70">
        <v>22187.7</v>
      </c>
      <c r="C17" s="70">
        <v>27579</v>
      </c>
      <c r="D17" s="70">
        <v>27579</v>
      </c>
      <c r="E17" s="70">
        <v>27579</v>
      </c>
      <c r="F17" s="70">
        <v>27579</v>
      </c>
      <c r="G17" s="70">
        <v>124.29859787179383</v>
      </c>
      <c r="H17" s="70">
        <v>100</v>
      </c>
      <c r="I17" s="70">
        <v>100</v>
      </c>
      <c r="J17" s="70">
        <v>100</v>
      </c>
    </row>
    <row r="18" spans="1:10" ht="12.75" x14ac:dyDescent="0.25">
      <c r="A18" s="67" t="s">
        <v>104</v>
      </c>
      <c r="B18" s="68">
        <v>11.08</v>
      </c>
      <c r="C18" s="68">
        <v>2787</v>
      </c>
      <c r="D18" s="68">
        <v>2787</v>
      </c>
      <c r="E18" s="68">
        <v>2787</v>
      </c>
      <c r="F18" s="68">
        <v>2787</v>
      </c>
      <c r="G18" s="68">
        <v>25153.429602888085</v>
      </c>
      <c r="H18" s="68">
        <v>100</v>
      </c>
      <c r="I18" s="68">
        <v>100</v>
      </c>
      <c r="J18" s="68">
        <v>100</v>
      </c>
    </row>
    <row r="19" spans="1:10" ht="12.75" x14ac:dyDescent="0.25">
      <c r="A19" s="69" t="s">
        <v>105</v>
      </c>
      <c r="B19" s="70">
        <v>11.08</v>
      </c>
      <c r="C19" s="70">
        <v>2787</v>
      </c>
      <c r="D19" s="70">
        <v>2787</v>
      </c>
      <c r="E19" s="70">
        <v>2787</v>
      </c>
      <c r="F19" s="70">
        <v>2787</v>
      </c>
      <c r="G19" s="70">
        <v>25153.429602888085</v>
      </c>
      <c r="H19" s="70">
        <v>100</v>
      </c>
      <c r="I19" s="70">
        <v>100</v>
      </c>
      <c r="J19" s="70">
        <v>100</v>
      </c>
    </row>
    <row r="20" spans="1:10" s="66" customFormat="1" ht="24" customHeight="1" x14ac:dyDescent="0.25">
      <c r="A20" s="71" t="s">
        <v>106</v>
      </c>
      <c r="B20" s="65">
        <v>2554667.21</v>
      </c>
      <c r="C20" s="65">
        <v>3258703</v>
      </c>
      <c r="D20" s="65">
        <v>3126967</v>
      </c>
      <c r="E20" s="65">
        <v>3106967</v>
      </c>
      <c r="F20" s="65">
        <v>3106967</v>
      </c>
      <c r="G20" s="65">
        <v>127.55880637775908</v>
      </c>
      <c r="H20" s="65">
        <v>95.957410049335579</v>
      </c>
      <c r="I20" s="65">
        <v>99.360402588194887</v>
      </c>
      <c r="J20" s="65">
        <v>100</v>
      </c>
    </row>
    <row r="21" spans="1:10" ht="12.75" x14ac:dyDescent="0.25">
      <c r="A21" s="67" t="s">
        <v>107</v>
      </c>
      <c r="B21" s="68">
        <v>1255664.33</v>
      </c>
      <c r="C21" s="68">
        <v>1891236</v>
      </c>
      <c r="D21" s="68">
        <v>1795991</v>
      </c>
      <c r="E21" s="68">
        <v>1795991</v>
      </c>
      <c r="F21" s="68">
        <v>1795991</v>
      </c>
      <c r="G21" s="68">
        <v>150.61636735352673</v>
      </c>
      <c r="H21" s="68">
        <v>94.963875476143642</v>
      </c>
      <c r="I21" s="68">
        <v>100</v>
      </c>
      <c r="J21" s="68">
        <v>100</v>
      </c>
    </row>
    <row r="22" spans="1:10" ht="12.75" x14ac:dyDescent="0.25">
      <c r="A22" s="69" t="s">
        <v>108</v>
      </c>
      <c r="B22" s="70">
        <v>1255664.33</v>
      </c>
      <c r="C22" s="70">
        <v>1891236</v>
      </c>
      <c r="D22" s="70">
        <v>1795991</v>
      </c>
      <c r="E22" s="70">
        <v>1795991</v>
      </c>
      <c r="F22" s="70">
        <v>1795991</v>
      </c>
      <c r="G22" s="70">
        <v>150.61636735352673</v>
      </c>
      <c r="H22" s="70">
        <v>94.963875476143642</v>
      </c>
      <c r="I22" s="70">
        <v>100</v>
      </c>
      <c r="J22" s="70">
        <v>100</v>
      </c>
    </row>
    <row r="23" spans="1:10" ht="12.75" x14ac:dyDescent="0.25">
      <c r="A23" s="67" t="s">
        <v>97</v>
      </c>
      <c r="B23" s="68">
        <v>102706.37</v>
      </c>
      <c r="C23" s="68">
        <v>202127</v>
      </c>
      <c r="D23" s="68">
        <v>168970</v>
      </c>
      <c r="E23" s="68">
        <v>148970</v>
      </c>
      <c r="F23" s="68">
        <v>148970</v>
      </c>
      <c r="G23" s="68">
        <v>196.80084107733532</v>
      </c>
      <c r="H23" s="68">
        <v>83.59595699733336</v>
      </c>
      <c r="I23" s="68">
        <v>88.163579333609519</v>
      </c>
      <c r="J23" s="68">
        <v>100</v>
      </c>
    </row>
    <row r="24" spans="1:10" ht="12.75" x14ac:dyDescent="0.25">
      <c r="A24" s="69" t="s">
        <v>98</v>
      </c>
      <c r="B24" s="70">
        <v>102706.37</v>
      </c>
      <c r="C24" s="70">
        <v>148970</v>
      </c>
      <c r="D24" s="70">
        <v>148970</v>
      </c>
      <c r="E24" s="70">
        <v>148970</v>
      </c>
      <c r="F24" s="70">
        <v>148970</v>
      </c>
      <c r="G24" s="70">
        <v>145.04455760631009</v>
      </c>
      <c r="H24" s="70">
        <v>100</v>
      </c>
      <c r="I24" s="70">
        <v>100</v>
      </c>
      <c r="J24" s="70">
        <v>100</v>
      </c>
    </row>
    <row r="25" spans="1:10" ht="12.75" x14ac:dyDescent="0.25">
      <c r="A25" s="69" t="s">
        <v>109</v>
      </c>
      <c r="B25" s="70">
        <v>0</v>
      </c>
      <c r="C25" s="70">
        <v>53157</v>
      </c>
      <c r="D25" s="70">
        <v>20000</v>
      </c>
      <c r="E25" s="70">
        <v>0</v>
      </c>
      <c r="F25" s="70">
        <v>0</v>
      </c>
      <c r="G25" s="70">
        <v>0</v>
      </c>
      <c r="H25" s="70">
        <v>37.624395658144742</v>
      </c>
      <c r="I25" s="70">
        <v>0</v>
      </c>
      <c r="J25" s="70">
        <v>0</v>
      </c>
    </row>
    <row r="26" spans="1:10" ht="12.75" x14ac:dyDescent="0.25">
      <c r="A26" s="67" t="s">
        <v>99</v>
      </c>
      <c r="B26" s="68">
        <v>0</v>
      </c>
      <c r="C26" s="68">
        <v>2654</v>
      </c>
      <c r="D26" s="68">
        <v>2654</v>
      </c>
      <c r="E26" s="68">
        <v>2654</v>
      </c>
      <c r="F26" s="68">
        <v>2654</v>
      </c>
      <c r="G26" s="68">
        <v>0</v>
      </c>
      <c r="H26" s="68">
        <v>100</v>
      </c>
      <c r="I26" s="68">
        <v>100</v>
      </c>
      <c r="J26" s="68">
        <v>100</v>
      </c>
    </row>
    <row r="27" spans="1:10" ht="12.75" x14ac:dyDescent="0.25">
      <c r="A27" s="69" t="s">
        <v>100</v>
      </c>
      <c r="B27" s="70">
        <v>0</v>
      </c>
      <c r="C27" s="70">
        <v>2654</v>
      </c>
      <c r="D27" s="70">
        <v>2654</v>
      </c>
      <c r="E27" s="70">
        <v>2654</v>
      </c>
      <c r="F27" s="70">
        <v>2654</v>
      </c>
      <c r="G27" s="70">
        <v>0</v>
      </c>
      <c r="H27" s="70">
        <v>100</v>
      </c>
      <c r="I27" s="70">
        <v>100</v>
      </c>
      <c r="J27" s="70">
        <v>100</v>
      </c>
    </row>
    <row r="28" spans="1:10" ht="12.75" x14ac:dyDescent="0.25">
      <c r="A28" s="67" t="s">
        <v>101</v>
      </c>
      <c r="B28" s="68">
        <v>1112445.07</v>
      </c>
      <c r="C28" s="68">
        <v>1159899</v>
      </c>
      <c r="D28" s="68">
        <v>1156565</v>
      </c>
      <c r="E28" s="68">
        <v>1156565</v>
      </c>
      <c r="F28" s="68">
        <v>1156565</v>
      </c>
      <c r="G28" s="68">
        <v>104.26573241948925</v>
      </c>
      <c r="H28" s="68">
        <v>99.712561179895829</v>
      </c>
      <c r="I28" s="68">
        <v>100</v>
      </c>
      <c r="J28" s="68">
        <v>100</v>
      </c>
    </row>
    <row r="29" spans="1:10" ht="12.75" x14ac:dyDescent="0.25">
      <c r="A29" s="69" t="s">
        <v>110</v>
      </c>
      <c r="B29" s="70">
        <v>1039972</v>
      </c>
      <c r="C29" s="70">
        <v>1108411</v>
      </c>
      <c r="D29" s="70">
        <v>1108411</v>
      </c>
      <c r="E29" s="70">
        <v>1108411</v>
      </c>
      <c r="F29" s="70">
        <v>1108411</v>
      </c>
      <c r="G29" s="70">
        <v>106.58085025366067</v>
      </c>
      <c r="H29" s="70">
        <v>100</v>
      </c>
      <c r="I29" s="70">
        <v>100</v>
      </c>
      <c r="J29" s="70">
        <v>100</v>
      </c>
    </row>
    <row r="30" spans="1:10" ht="12.75" x14ac:dyDescent="0.25">
      <c r="A30" s="69" t="s">
        <v>102</v>
      </c>
      <c r="B30" s="70">
        <v>50285.37</v>
      </c>
      <c r="C30" s="70">
        <v>23909</v>
      </c>
      <c r="D30" s="70">
        <v>20575</v>
      </c>
      <c r="E30" s="70">
        <v>20575</v>
      </c>
      <c r="F30" s="70">
        <v>20575</v>
      </c>
      <c r="G30" s="70">
        <v>47.546632350522628</v>
      </c>
      <c r="H30" s="70">
        <v>86.055460286921246</v>
      </c>
      <c r="I30" s="70">
        <v>100</v>
      </c>
      <c r="J30" s="70">
        <v>100</v>
      </c>
    </row>
    <row r="31" spans="1:10" ht="12.75" x14ac:dyDescent="0.25">
      <c r="A31" s="69" t="s">
        <v>103</v>
      </c>
      <c r="B31" s="70">
        <v>22187.7</v>
      </c>
      <c r="C31" s="70">
        <v>27579</v>
      </c>
      <c r="D31" s="70">
        <v>27579</v>
      </c>
      <c r="E31" s="70">
        <v>27579</v>
      </c>
      <c r="F31" s="70">
        <v>27579</v>
      </c>
      <c r="G31" s="70">
        <v>124.29859787179383</v>
      </c>
      <c r="H31" s="70">
        <v>100</v>
      </c>
      <c r="I31" s="70">
        <v>100</v>
      </c>
      <c r="J31" s="70">
        <v>100</v>
      </c>
    </row>
    <row r="32" spans="1:10" ht="12.75" x14ac:dyDescent="0.25">
      <c r="A32" s="67" t="s">
        <v>104</v>
      </c>
      <c r="B32" s="68">
        <v>11.08</v>
      </c>
      <c r="C32" s="68">
        <v>2787</v>
      </c>
      <c r="D32" s="68">
        <v>2787</v>
      </c>
      <c r="E32" s="68">
        <v>2787</v>
      </c>
      <c r="F32" s="68">
        <v>2787</v>
      </c>
      <c r="G32" s="68">
        <v>25153.429602888085</v>
      </c>
      <c r="H32" s="68">
        <v>100</v>
      </c>
      <c r="I32" s="68">
        <v>100</v>
      </c>
      <c r="J32" s="68">
        <v>100</v>
      </c>
    </row>
    <row r="33" spans="1:10" ht="12.75" x14ac:dyDescent="0.25">
      <c r="A33" s="69" t="s">
        <v>105</v>
      </c>
      <c r="B33" s="70">
        <v>11.08</v>
      </c>
      <c r="C33" s="70">
        <v>2787</v>
      </c>
      <c r="D33" s="70">
        <v>2787</v>
      </c>
      <c r="E33" s="70">
        <v>2787</v>
      </c>
      <c r="F33" s="70">
        <v>2787</v>
      </c>
      <c r="G33" s="70">
        <v>25153.429602888085</v>
      </c>
      <c r="H33" s="70">
        <v>100</v>
      </c>
      <c r="I33" s="70">
        <v>100</v>
      </c>
      <c r="J33" s="70">
        <v>100</v>
      </c>
    </row>
    <row r="34" spans="1:10" ht="12.75" x14ac:dyDescent="0.25">
      <c r="A34" s="67" t="s">
        <v>111</v>
      </c>
      <c r="B34" s="68">
        <v>83840.36</v>
      </c>
      <c r="C34" s="68">
        <v>0</v>
      </c>
      <c r="D34" s="68">
        <v>0</v>
      </c>
      <c r="E34" s="68">
        <v>0</v>
      </c>
      <c r="F34" s="68">
        <v>0</v>
      </c>
      <c r="G34" s="68">
        <v>0</v>
      </c>
      <c r="H34" s="68">
        <v>0</v>
      </c>
      <c r="I34" s="68">
        <v>0</v>
      </c>
      <c r="J34" s="68">
        <v>0</v>
      </c>
    </row>
    <row r="35" spans="1:10" ht="12.75" x14ac:dyDescent="0.25">
      <c r="A35" s="69" t="s">
        <v>112</v>
      </c>
      <c r="B35" s="70">
        <v>82513.13</v>
      </c>
      <c r="C35" s="70">
        <v>0</v>
      </c>
      <c r="D35" s="70">
        <v>0</v>
      </c>
      <c r="E35" s="70">
        <v>0</v>
      </c>
      <c r="F35" s="70">
        <v>0</v>
      </c>
      <c r="G35" s="70">
        <v>0</v>
      </c>
      <c r="H35" s="70">
        <v>0</v>
      </c>
      <c r="I35" s="70">
        <v>0</v>
      </c>
      <c r="J35" s="70">
        <v>0</v>
      </c>
    </row>
    <row r="36" spans="1:10" ht="12.75" x14ac:dyDescent="0.25">
      <c r="A36" s="69" t="s">
        <v>113</v>
      </c>
      <c r="B36" s="70">
        <v>1327.23</v>
      </c>
      <c r="C36" s="70">
        <v>0</v>
      </c>
      <c r="D36" s="70">
        <v>0</v>
      </c>
      <c r="E36" s="70">
        <v>0</v>
      </c>
      <c r="F36" s="70">
        <v>0</v>
      </c>
      <c r="G36" s="70">
        <v>0</v>
      </c>
      <c r="H36" s="70">
        <v>0</v>
      </c>
      <c r="I36" s="70">
        <v>0</v>
      </c>
      <c r="J36" s="70">
        <v>0</v>
      </c>
    </row>
  </sheetData>
  <pageMargins left="0.19685039370078741" right="0.19685039370078741" top="0.59055118110236227" bottom="0.39370078740157483" header="0.51181102362204722" footer="0.51181102362204722"/>
  <pageSetup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CB824-896B-433F-863A-B18C7B835DDA}">
  <dimension ref="A1:J15"/>
  <sheetViews>
    <sheetView tabSelected="1" workbookViewId="0">
      <selection sqref="A1:J16"/>
    </sheetView>
  </sheetViews>
  <sheetFormatPr defaultRowHeight="12.75" x14ac:dyDescent="0.25"/>
  <cols>
    <col min="1" max="1" width="42" style="58" customWidth="1"/>
    <col min="2" max="2" width="14.28515625" style="58" customWidth="1"/>
    <col min="3" max="4" width="11.42578125" style="58" customWidth="1"/>
    <col min="5" max="6" width="12.42578125" style="58" customWidth="1"/>
    <col min="7" max="10" width="7.7109375" style="58" customWidth="1"/>
    <col min="11" max="256" width="9.140625" style="58"/>
    <col min="257" max="257" width="42" style="58" customWidth="1"/>
    <col min="258" max="258" width="14.28515625" style="58" customWidth="1"/>
    <col min="259" max="260" width="11.42578125" style="58" customWidth="1"/>
    <col min="261" max="262" width="12.42578125" style="58" customWidth="1"/>
    <col min="263" max="266" width="7.7109375" style="58" customWidth="1"/>
    <col min="267" max="512" width="9.140625" style="58"/>
    <col min="513" max="513" width="42" style="58" customWidth="1"/>
    <col min="514" max="514" width="14.28515625" style="58" customWidth="1"/>
    <col min="515" max="516" width="11.42578125" style="58" customWidth="1"/>
    <col min="517" max="518" width="12.42578125" style="58" customWidth="1"/>
    <col min="519" max="522" width="7.7109375" style="58" customWidth="1"/>
    <col min="523" max="768" width="9.140625" style="58"/>
    <col min="769" max="769" width="42" style="58" customWidth="1"/>
    <col min="770" max="770" width="14.28515625" style="58" customWidth="1"/>
    <col min="771" max="772" width="11.42578125" style="58" customWidth="1"/>
    <col min="773" max="774" width="12.42578125" style="58" customWidth="1"/>
    <col min="775" max="778" width="7.7109375" style="58" customWidth="1"/>
    <col min="779" max="1024" width="9.140625" style="58"/>
    <col min="1025" max="1025" width="42" style="58" customWidth="1"/>
    <col min="1026" max="1026" width="14.28515625" style="58" customWidth="1"/>
    <col min="1027" max="1028" width="11.42578125" style="58" customWidth="1"/>
    <col min="1029" max="1030" width="12.42578125" style="58" customWidth="1"/>
    <col min="1031" max="1034" width="7.7109375" style="58" customWidth="1"/>
    <col min="1035" max="1280" width="9.140625" style="58"/>
    <col min="1281" max="1281" width="42" style="58" customWidth="1"/>
    <col min="1282" max="1282" width="14.28515625" style="58" customWidth="1"/>
    <col min="1283" max="1284" width="11.42578125" style="58" customWidth="1"/>
    <col min="1285" max="1286" width="12.42578125" style="58" customWidth="1"/>
    <col min="1287" max="1290" width="7.7109375" style="58" customWidth="1"/>
    <col min="1291" max="1536" width="9.140625" style="58"/>
    <col min="1537" max="1537" width="42" style="58" customWidth="1"/>
    <col min="1538" max="1538" width="14.28515625" style="58" customWidth="1"/>
    <col min="1539" max="1540" width="11.42578125" style="58" customWidth="1"/>
    <col min="1541" max="1542" width="12.42578125" style="58" customWidth="1"/>
    <col min="1543" max="1546" width="7.7109375" style="58" customWidth="1"/>
    <col min="1547" max="1792" width="9.140625" style="58"/>
    <col min="1793" max="1793" width="42" style="58" customWidth="1"/>
    <col min="1794" max="1794" width="14.28515625" style="58" customWidth="1"/>
    <col min="1795" max="1796" width="11.42578125" style="58" customWidth="1"/>
    <col min="1797" max="1798" width="12.42578125" style="58" customWidth="1"/>
    <col min="1799" max="1802" width="7.7109375" style="58" customWidth="1"/>
    <col min="1803" max="2048" width="9.140625" style="58"/>
    <col min="2049" max="2049" width="42" style="58" customWidth="1"/>
    <col min="2050" max="2050" width="14.28515625" style="58" customWidth="1"/>
    <col min="2051" max="2052" width="11.42578125" style="58" customWidth="1"/>
    <col min="2053" max="2054" width="12.42578125" style="58" customWidth="1"/>
    <col min="2055" max="2058" width="7.7109375" style="58" customWidth="1"/>
    <col min="2059" max="2304" width="9.140625" style="58"/>
    <col min="2305" max="2305" width="42" style="58" customWidth="1"/>
    <col min="2306" max="2306" width="14.28515625" style="58" customWidth="1"/>
    <col min="2307" max="2308" width="11.42578125" style="58" customWidth="1"/>
    <col min="2309" max="2310" width="12.42578125" style="58" customWidth="1"/>
    <col min="2311" max="2314" width="7.7109375" style="58" customWidth="1"/>
    <col min="2315" max="2560" width="9.140625" style="58"/>
    <col min="2561" max="2561" width="42" style="58" customWidth="1"/>
    <col min="2562" max="2562" width="14.28515625" style="58" customWidth="1"/>
    <col min="2563" max="2564" width="11.42578125" style="58" customWidth="1"/>
    <col min="2565" max="2566" width="12.42578125" style="58" customWidth="1"/>
    <col min="2567" max="2570" width="7.7109375" style="58" customWidth="1"/>
    <col min="2571" max="2816" width="9.140625" style="58"/>
    <col min="2817" max="2817" width="42" style="58" customWidth="1"/>
    <col min="2818" max="2818" width="14.28515625" style="58" customWidth="1"/>
    <col min="2819" max="2820" width="11.42578125" style="58" customWidth="1"/>
    <col min="2821" max="2822" width="12.42578125" style="58" customWidth="1"/>
    <col min="2823" max="2826" width="7.7109375" style="58" customWidth="1"/>
    <col min="2827" max="3072" width="9.140625" style="58"/>
    <col min="3073" max="3073" width="42" style="58" customWidth="1"/>
    <col min="3074" max="3074" width="14.28515625" style="58" customWidth="1"/>
    <col min="3075" max="3076" width="11.42578125" style="58" customWidth="1"/>
    <col min="3077" max="3078" width="12.42578125" style="58" customWidth="1"/>
    <col min="3079" max="3082" width="7.7109375" style="58" customWidth="1"/>
    <col min="3083" max="3328" width="9.140625" style="58"/>
    <col min="3329" max="3329" width="42" style="58" customWidth="1"/>
    <col min="3330" max="3330" width="14.28515625" style="58" customWidth="1"/>
    <col min="3331" max="3332" width="11.42578125" style="58" customWidth="1"/>
    <col min="3333" max="3334" width="12.42578125" style="58" customWidth="1"/>
    <col min="3335" max="3338" width="7.7109375" style="58" customWidth="1"/>
    <col min="3339" max="3584" width="9.140625" style="58"/>
    <col min="3585" max="3585" width="42" style="58" customWidth="1"/>
    <col min="3586" max="3586" width="14.28515625" style="58" customWidth="1"/>
    <col min="3587" max="3588" width="11.42578125" style="58" customWidth="1"/>
    <col min="3589" max="3590" width="12.42578125" style="58" customWidth="1"/>
    <col min="3591" max="3594" width="7.7109375" style="58" customWidth="1"/>
    <col min="3595" max="3840" width="9.140625" style="58"/>
    <col min="3841" max="3841" width="42" style="58" customWidth="1"/>
    <col min="3842" max="3842" width="14.28515625" style="58" customWidth="1"/>
    <col min="3843" max="3844" width="11.42578125" style="58" customWidth="1"/>
    <col min="3845" max="3846" width="12.42578125" style="58" customWidth="1"/>
    <col min="3847" max="3850" width="7.7109375" style="58" customWidth="1"/>
    <col min="3851" max="4096" width="9.140625" style="58"/>
    <col min="4097" max="4097" width="42" style="58" customWidth="1"/>
    <col min="4098" max="4098" width="14.28515625" style="58" customWidth="1"/>
    <col min="4099" max="4100" width="11.42578125" style="58" customWidth="1"/>
    <col min="4101" max="4102" width="12.42578125" style="58" customWidth="1"/>
    <col min="4103" max="4106" width="7.7109375" style="58" customWidth="1"/>
    <col min="4107" max="4352" width="9.140625" style="58"/>
    <col min="4353" max="4353" width="42" style="58" customWidth="1"/>
    <col min="4354" max="4354" width="14.28515625" style="58" customWidth="1"/>
    <col min="4355" max="4356" width="11.42578125" style="58" customWidth="1"/>
    <col min="4357" max="4358" width="12.42578125" style="58" customWidth="1"/>
    <col min="4359" max="4362" width="7.7109375" style="58" customWidth="1"/>
    <col min="4363" max="4608" width="9.140625" style="58"/>
    <col min="4609" max="4609" width="42" style="58" customWidth="1"/>
    <col min="4610" max="4610" width="14.28515625" style="58" customWidth="1"/>
    <col min="4611" max="4612" width="11.42578125" style="58" customWidth="1"/>
    <col min="4613" max="4614" width="12.42578125" style="58" customWidth="1"/>
    <col min="4615" max="4618" width="7.7109375" style="58" customWidth="1"/>
    <col min="4619" max="4864" width="9.140625" style="58"/>
    <col min="4865" max="4865" width="42" style="58" customWidth="1"/>
    <col min="4866" max="4866" width="14.28515625" style="58" customWidth="1"/>
    <col min="4867" max="4868" width="11.42578125" style="58" customWidth="1"/>
    <col min="4869" max="4870" width="12.42578125" style="58" customWidth="1"/>
    <col min="4871" max="4874" width="7.7109375" style="58" customWidth="1"/>
    <col min="4875" max="5120" width="9.140625" style="58"/>
    <col min="5121" max="5121" width="42" style="58" customWidth="1"/>
    <col min="5122" max="5122" width="14.28515625" style="58" customWidth="1"/>
    <col min="5123" max="5124" width="11.42578125" style="58" customWidth="1"/>
    <col min="5125" max="5126" width="12.42578125" style="58" customWidth="1"/>
    <col min="5127" max="5130" width="7.7109375" style="58" customWidth="1"/>
    <col min="5131" max="5376" width="9.140625" style="58"/>
    <col min="5377" max="5377" width="42" style="58" customWidth="1"/>
    <col min="5378" max="5378" width="14.28515625" style="58" customWidth="1"/>
    <col min="5379" max="5380" width="11.42578125" style="58" customWidth="1"/>
    <col min="5381" max="5382" width="12.42578125" style="58" customWidth="1"/>
    <col min="5383" max="5386" width="7.7109375" style="58" customWidth="1"/>
    <col min="5387" max="5632" width="9.140625" style="58"/>
    <col min="5633" max="5633" width="42" style="58" customWidth="1"/>
    <col min="5634" max="5634" width="14.28515625" style="58" customWidth="1"/>
    <col min="5635" max="5636" width="11.42578125" style="58" customWidth="1"/>
    <col min="5637" max="5638" width="12.42578125" style="58" customWidth="1"/>
    <col min="5639" max="5642" width="7.7109375" style="58" customWidth="1"/>
    <col min="5643" max="5888" width="9.140625" style="58"/>
    <col min="5889" max="5889" width="42" style="58" customWidth="1"/>
    <col min="5890" max="5890" width="14.28515625" style="58" customWidth="1"/>
    <col min="5891" max="5892" width="11.42578125" style="58" customWidth="1"/>
    <col min="5893" max="5894" width="12.42578125" style="58" customWidth="1"/>
    <col min="5895" max="5898" width="7.7109375" style="58" customWidth="1"/>
    <col min="5899" max="6144" width="9.140625" style="58"/>
    <col min="6145" max="6145" width="42" style="58" customWidth="1"/>
    <col min="6146" max="6146" width="14.28515625" style="58" customWidth="1"/>
    <col min="6147" max="6148" width="11.42578125" style="58" customWidth="1"/>
    <col min="6149" max="6150" width="12.42578125" style="58" customWidth="1"/>
    <col min="6151" max="6154" width="7.7109375" style="58" customWidth="1"/>
    <col min="6155" max="6400" width="9.140625" style="58"/>
    <col min="6401" max="6401" width="42" style="58" customWidth="1"/>
    <col min="6402" max="6402" width="14.28515625" style="58" customWidth="1"/>
    <col min="6403" max="6404" width="11.42578125" style="58" customWidth="1"/>
    <col min="6405" max="6406" width="12.42578125" style="58" customWidth="1"/>
    <col min="6407" max="6410" width="7.7109375" style="58" customWidth="1"/>
    <col min="6411" max="6656" width="9.140625" style="58"/>
    <col min="6657" max="6657" width="42" style="58" customWidth="1"/>
    <col min="6658" max="6658" width="14.28515625" style="58" customWidth="1"/>
    <col min="6659" max="6660" width="11.42578125" style="58" customWidth="1"/>
    <col min="6661" max="6662" width="12.42578125" style="58" customWidth="1"/>
    <col min="6663" max="6666" width="7.7109375" style="58" customWidth="1"/>
    <col min="6667" max="6912" width="9.140625" style="58"/>
    <col min="6913" max="6913" width="42" style="58" customWidth="1"/>
    <col min="6914" max="6914" width="14.28515625" style="58" customWidth="1"/>
    <col min="6915" max="6916" width="11.42578125" style="58" customWidth="1"/>
    <col min="6917" max="6918" width="12.42578125" style="58" customWidth="1"/>
    <col min="6919" max="6922" width="7.7109375" style="58" customWidth="1"/>
    <col min="6923" max="7168" width="9.140625" style="58"/>
    <col min="7169" max="7169" width="42" style="58" customWidth="1"/>
    <col min="7170" max="7170" width="14.28515625" style="58" customWidth="1"/>
    <col min="7171" max="7172" width="11.42578125" style="58" customWidth="1"/>
    <col min="7173" max="7174" width="12.42578125" style="58" customWidth="1"/>
    <col min="7175" max="7178" width="7.7109375" style="58" customWidth="1"/>
    <col min="7179" max="7424" width="9.140625" style="58"/>
    <col min="7425" max="7425" width="42" style="58" customWidth="1"/>
    <col min="7426" max="7426" width="14.28515625" style="58" customWidth="1"/>
    <col min="7427" max="7428" width="11.42578125" style="58" customWidth="1"/>
    <col min="7429" max="7430" width="12.42578125" style="58" customWidth="1"/>
    <col min="7431" max="7434" width="7.7109375" style="58" customWidth="1"/>
    <col min="7435" max="7680" width="9.140625" style="58"/>
    <col min="7681" max="7681" width="42" style="58" customWidth="1"/>
    <col min="7682" max="7682" width="14.28515625" style="58" customWidth="1"/>
    <col min="7683" max="7684" width="11.42578125" style="58" customWidth="1"/>
    <col min="7685" max="7686" width="12.42578125" style="58" customWidth="1"/>
    <col min="7687" max="7690" width="7.7109375" style="58" customWidth="1"/>
    <col min="7691" max="7936" width="9.140625" style="58"/>
    <col min="7937" max="7937" width="42" style="58" customWidth="1"/>
    <col min="7938" max="7938" width="14.28515625" style="58" customWidth="1"/>
    <col min="7939" max="7940" width="11.42578125" style="58" customWidth="1"/>
    <col min="7941" max="7942" width="12.42578125" style="58" customWidth="1"/>
    <col min="7943" max="7946" width="7.7109375" style="58" customWidth="1"/>
    <col min="7947" max="8192" width="9.140625" style="58"/>
    <col min="8193" max="8193" width="42" style="58" customWidth="1"/>
    <col min="8194" max="8194" width="14.28515625" style="58" customWidth="1"/>
    <col min="8195" max="8196" width="11.42578125" style="58" customWidth="1"/>
    <col min="8197" max="8198" width="12.42578125" style="58" customWidth="1"/>
    <col min="8199" max="8202" width="7.7109375" style="58" customWidth="1"/>
    <col min="8203" max="8448" width="9.140625" style="58"/>
    <col min="8449" max="8449" width="42" style="58" customWidth="1"/>
    <col min="8450" max="8450" width="14.28515625" style="58" customWidth="1"/>
    <col min="8451" max="8452" width="11.42578125" style="58" customWidth="1"/>
    <col min="8453" max="8454" width="12.42578125" style="58" customWidth="1"/>
    <col min="8455" max="8458" width="7.7109375" style="58" customWidth="1"/>
    <col min="8459" max="8704" width="9.140625" style="58"/>
    <col min="8705" max="8705" width="42" style="58" customWidth="1"/>
    <col min="8706" max="8706" width="14.28515625" style="58" customWidth="1"/>
    <col min="8707" max="8708" width="11.42578125" style="58" customWidth="1"/>
    <col min="8709" max="8710" width="12.42578125" style="58" customWidth="1"/>
    <col min="8711" max="8714" width="7.7109375" style="58" customWidth="1"/>
    <col min="8715" max="8960" width="9.140625" style="58"/>
    <col min="8961" max="8961" width="42" style="58" customWidth="1"/>
    <col min="8962" max="8962" width="14.28515625" style="58" customWidth="1"/>
    <col min="8963" max="8964" width="11.42578125" style="58" customWidth="1"/>
    <col min="8965" max="8966" width="12.42578125" style="58" customWidth="1"/>
    <col min="8967" max="8970" width="7.7109375" style="58" customWidth="1"/>
    <col min="8971" max="9216" width="9.140625" style="58"/>
    <col min="9217" max="9217" width="42" style="58" customWidth="1"/>
    <col min="9218" max="9218" width="14.28515625" style="58" customWidth="1"/>
    <col min="9219" max="9220" width="11.42578125" style="58" customWidth="1"/>
    <col min="9221" max="9222" width="12.42578125" style="58" customWidth="1"/>
    <col min="9223" max="9226" width="7.7109375" style="58" customWidth="1"/>
    <col min="9227" max="9472" width="9.140625" style="58"/>
    <col min="9473" max="9473" width="42" style="58" customWidth="1"/>
    <col min="9474" max="9474" width="14.28515625" style="58" customWidth="1"/>
    <col min="9475" max="9476" width="11.42578125" style="58" customWidth="1"/>
    <col min="9477" max="9478" width="12.42578125" style="58" customWidth="1"/>
    <col min="9479" max="9482" width="7.7109375" style="58" customWidth="1"/>
    <col min="9483" max="9728" width="9.140625" style="58"/>
    <col min="9729" max="9729" width="42" style="58" customWidth="1"/>
    <col min="9730" max="9730" width="14.28515625" style="58" customWidth="1"/>
    <col min="9731" max="9732" width="11.42578125" style="58" customWidth="1"/>
    <col min="9733" max="9734" width="12.42578125" style="58" customWidth="1"/>
    <col min="9735" max="9738" width="7.7109375" style="58" customWidth="1"/>
    <col min="9739" max="9984" width="9.140625" style="58"/>
    <col min="9985" max="9985" width="42" style="58" customWidth="1"/>
    <col min="9986" max="9986" width="14.28515625" style="58" customWidth="1"/>
    <col min="9987" max="9988" width="11.42578125" style="58" customWidth="1"/>
    <col min="9989" max="9990" width="12.42578125" style="58" customWidth="1"/>
    <col min="9991" max="9994" width="7.7109375" style="58" customWidth="1"/>
    <col min="9995" max="10240" width="9.140625" style="58"/>
    <col min="10241" max="10241" width="42" style="58" customWidth="1"/>
    <col min="10242" max="10242" width="14.28515625" style="58" customWidth="1"/>
    <col min="10243" max="10244" width="11.42578125" style="58" customWidth="1"/>
    <col min="10245" max="10246" width="12.42578125" style="58" customWidth="1"/>
    <col min="10247" max="10250" width="7.7109375" style="58" customWidth="1"/>
    <col min="10251" max="10496" width="9.140625" style="58"/>
    <col min="10497" max="10497" width="42" style="58" customWidth="1"/>
    <col min="10498" max="10498" width="14.28515625" style="58" customWidth="1"/>
    <col min="10499" max="10500" width="11.42578125" style="58" customWidth="1"/>
    <col min="10501" max="10502" width="12.42578125" style="58" customWidth="1"/>
    <col min="10503" max="10506" width="7.7109375" style="58" customWidth="1"/>
    <col min="10507" max="10752" width="9.140625" style="58"/>
    <col min="10753" max="10753" width="42" style="58" customWidth="1"/>
    <col min="10754" max="10754" width="14.28515625" style="58" customWidth="1"/>
    <col min="10755" max="10756" width="11.42578125" style="58" customWidth="1"/>
    <col min="10757" max="10758" width="12.42578125" style="58" customWidth="1"/>
    <col min="10759" max="10762" width="7.7109375" style="58" customWidth="1"/>
    <col min="10763" max="11008" width="9.140625" style="58"/>
    <col min="11009" max="11009" width="42" style="58" customWidth="1"/>
    <col min="11010" max="11010" width="14.28515625" style="58" customWidth="1"/>
    <col min="11011" max="11012" width="11.42578125" style="58" customWidth="1"/>
    <col min="11013" max="11014" width="12.42578125" style="58" customWidth="1"/>
    <col min="11015" max="11018" width="7.7109375" style="58" customWidth="1"/>
    <col min="11019" max="11264" width="9.140625" style="58"/>
    <col min="11265" max="11265" width="42" style="58" customWidth="1"/>
    <col min="11266" max="11266" width="14.28515625" style="58" customWidth="1"/>
    <col min="11267" max="11268" width="11.42578125" style="58" customWidth="1"/>
    <col min="11269" max="11270" width="12.42578125" style="58" customWidth="1"/>
    <col min="11271" max="11274" width="7.7109375" style="58" customWidth="1"/>
    <col min="11275" max="11520" width="9.140625" style="58"/>
    <col min="11521" max="11521" width="42" style="58" customWidth="1"/>
    <col min="11522" max="11522" width="14.28515625" style="58" customWidth="1"/>
    <col min="11523" max="11524" width="11.42578125" style="58" customWidth="1"/>
    <col min="11525" max="11526" width="12.42578125" style="58" customWidth="1"/>
    <col min="11527" max="11530" width="7.7109375" style="58" customWidth="1"/>
    <col min="11531" max="11776" width="9.140625" style="58"/>
    <col min="11777" max="11777" width="42" style="58" customWidth="1"/>
    <col min="11778" max="11778" width="14.28515625" style="58" customWidth="1"/>
    <col min="11779" max="11780" width="11.42578125" style="58" customWidth="1"/>
    <col min="11781" max="11782" width="12.42578125" style="58" customWidth="1"/>
    <col min="11783" max="11786" width="7.7109375" style="58" customWidth="1"/>
    <col min="11787" max="12032" width="9.140625" style="58"/>
    <col min="12033" max="12033" width="42" style="58" customWidth="1"/>
    <col min="12034" max="12034" width="14.28515625" style="58" customWidth="1"/>
    <col min="12035" max="12036" width="11.42578125" style="58" customWidth="1"/>
    <col min="12037" max="12038" width="12.42578125" style="58" customWidth="1"/>
    <col min="12039" max="12042" width="7.7109375" style="58" customWidth="1"/>
    <col min="12043" max="12288" width="9.140625" style="58"/>
    <col min="12289" max="12289" width="42" style="58" customWidth="1"/>
    <col min="12290" max="12290" width="14.28515625" style="58" customWidth="1"/>
    <col min="12291" max="12292" width="11.42578125" style="58" customWidth="1"/>
    <col min="12293" max="12294" width="12.42578125" style="58" customWidth="1"/>
    <col min="12295" max="12298" width="7.7109375" style="58" customWidth="1"/>
    <col min="12299" max="12544" width="9.140625" style="58"/>
    <col min="12545" max="12545" width="42" style="58" customWidth="1"/>
    <col min="12546" max="12546" width="14.28515625" style="58" customWidth="1"/>
    <col min="12547" max="12548" width="11.42578125" style="58" customWidth="1"/>
    <col min="12549" max="12550" width="12.42578125" style="58" customWidth="1"/>
    <col min="12551" max="12554" width="7.7109375" style="58" customWidth="1"/>
    <col min="12555" max="12800" width="9.140625" style="58"/>
    <col min="12801" max="12801" width="42" style="58" customWidth="1"/>
    <col min="12802" max="12802" width="14.28515625" style="58" customWidth="1"/>
    <col min="12803" max="12804" width="11.42578125" style="58" customWidth="1"/>
    <col min="12805" max="12806" width="12.42578125" style="58" customWidth="1"/>
    <col min="12807" max="12810" width="7.7109375" style="58" customWidth="1"/>
    <col min="12811" max="13056" width="9.140625" style="58"/>
    <col min="13057" max="13057" width="42" style="58" customWidth="1"/>
    <col min="13058" max="13058" width="14.28515625" style="58" customWidth="1"/>
    <col min="13059" max="13060" width="11.42578125" style="58" customWidth="1"/>
    <col min="13061" max="13062" width="12.42578125" style="58" customWidth="1"/>
    <col min="13063" max="13066" width="7.7109375" style="58" customWidth="1"/>
    <col min="13067" max="13312" width="9.140625" style="58"/>
    <col min="13313" max="13313" width="42" style="58" customWidth="1"/>
    <col min="13314" max="13314" width="14.28515625" style="58" customWidth="1"/>
    <col min="13315" max="13316" width="11.42578125" style="58" customWidth="1"/>
    <col min="13317" max="13318" width="12.42578125" style="58" customWidth="1"/>
    <col min="13319" max="13322" width="7.7109375" style="58" customWidth="1"/>
    <col min="13323" max="13568" width="9.140625" style="58"/>
    <col min="13569" max="13569" width="42" style="58" customWidth="1"/>
    <col min="13570" max="13570" width="14.28515625" style="58" customWidth="1"/>
    <col min="13571" max="13572" width="11.42578125" style="58" customWidth="1"/>
    <col min="13573" max="13574" width="12.42578125" style="58" customWidth="1"/>
    <col min="13575" max="13578" width="7.7109375" style="58" customWidth="1"/>
    <col min="13579" max="13824" width="9.140625" style="58"/>
    <col min="13825" max="13825" width="42" style="58" customWidth="1"/>
    <col min="13826" max="13826" width="14.28515625" style="58" customWidth="1"/>
    <col min="13827" max="13828" width="11.42578125" style="58" customWidth="1"/>
    <col min="13829" max="13830" width="12.42578125" style="58" customWidth="1"/>
    <col min="13831" max="13834" width="7.7109375" style="58" customWidth="1"/>
    <col min="13835" max="14080" width="9.140625" style="58"/>
    <col min="14081" max="14081" width="42" style="58" customWidth="1"/>
    <col min="14082" max="14082" width="14.28515625" style="58" customWidth="1"/>
    <col min="14083" max="14084" width="11.42578125" style="58" customWidth="1"/>
    <col min="14085" max="14086" width="12.42578125" style="58" customWidth="1"/>
    <col min="14087" max="14090" width="7.7109375" style="58" customWidth="1"/>
    <col min="14091" max="14336" width="9.140625" style="58"/>
    <col min="14337" max="14337" width="42" style="58" customWidth="1"/>
    <col min="14338" max="14338" width="14.28515625" style="58" customWidth="1"/>
    <col min="14339" max="14340" width="11.42578125" style="58" customWidth="1"/>
    <col min="14341" max="14342" width="12.42578125" style="58" customWidth="1"/>
    <col min="14343" max="14346" width="7.7109375" style="58" customWidth="1"/>
    <col min="14347" max="14592" width="9.140625" style="58"/>
    <col min="14593" max="14593" width="42" style="58" customWidth="1"/>
    <col min="14594" max="14594" width="14.28515625" style="58" customWidth="1"/>
    <col min="14595" max="14596" width="11.42578125" style="58" customWidth="1"/>
    <col min="14597" max="14598" width="12.42578125" style="58" customWidth="1"/>
    <col min="14599" max="14602" width="7.7109375" style="58" customWidth="1"/>
    <col min="14603" max="14848" width="9.140625" style="58"/>
    <col min="14849" max="14849" width="42" style="58" customWidth="1"/>
    <col min="14850" max="14850" width="14.28515625" style="58" customWidth="1"/>
    <col min="14851" max="14852" width="11.42578125" style="58" customWidth="1"/>
    <col min="14853" max="14854" width="12.42578125" style="58" customWidth="1"/>
    <col min="14855" max="14858" width="7.7109375" style="58" customWidth="1"/>
    <col min="14859" max="15104" width="9.140625" style="58"/>
    <col min="15105" max="15105" width="42" style="58" customWidth="1"/>
    <col min="15106" max="15106" width="14.28515625" style="58" customWidth="1"/>
    <col min="15107" max="15108" width="11.42578125" style="58" customWidth="1"/>
    <col min="15109" max="15110" width="12.42578125" style="58" customWidth="1"/>
    <col min="15111" max="15114" width="7.7109375" style="58" customWidth="1"/>
    <col min="15115" max="15360" width="9.140625" style="58"/>
    <col min="15361" max="15361" width="42" style="58" customWidth="1"/>
    <col min="15362" max="15362" width="14.28515625" style="58" customWidth="1"/>
    <col min="15363" max="15364" width="11.42578125" style="58" customWidth="1"/>
    <col min="15365" max="15366" width="12.42578125" style="58" customWidth="1"/>
    <col min="15367" max="15370" width="7.7109375" style="58" customWidth="1"/>
    <col min="15371" max="15616" width="9.140625" style="58"/>
    <col min="15617" max="15617" width="42" style="58" customWidth="1"/>
    <col min="15618" max="15618" width="14.28515625" style="58" customWidth="1"/>
    <col min="15619" max="15620" width="11.42578125" style="58" customWidth="1"/>
    <col min="15621" max="15622" width="12.42578125" style="58" customWidth="1"/>
    <col min="15623" max="15626" width="7.7109375" style="58" customWidth="1"/>
    <col min="15627" max="15872" width="9.140625" style="58"/>
    <col min="15873" max="15873" width="42" style="58" customWidth="1"/>
    <col min="15874" max="15874" width="14.28515625" style="58" customWidth="1"/>
    <col min="15875" max="15876" width="11.42578125" style="58" customWidth="1"/>
    <col min="15877" max="15878" width="12.42578125" style="58" customWidth="1"/>
    <col min="15879" max="15882" width="7.7109375" style="58" customWidth="1"/>
    <col min="15883" max="16128" width="9.140625" style="58"/>
    <col min="16129" max="16129" width="42" style="58" customWidth="1"/>
    <col min="16130" max="16130" width="14.28515625" style="58" customWidth="1"/>
    <col min="16131" max="16132" width="11.42578125" style="58" customWidth="1"/>
    <col min="16133" max="16134" width="12.42578125" style="58" customWidth="1"/>
    <col min="16135" max="16138" width="7.7109375" style="58" customWidth="1"/>
    <col min="16139" max="16384" width="9.140625" style="58"/>
  </cols>
  <sheetData>
    <row r="1" spans="1:10" ht="13.5" x14ac:dyDescent="0.25">
      <c r="A1" s="82" t="s">
        <v>0</v>
      </c>
      <c r="B1" s="82"/>
      <c r="C1" s="72"/>
      <c r="D1" s="73"/>
    </row>
    <row r="2" spans="1:10" ht="13.5" x14ac:dyDescent="0.25">
      <c r="A2" s="1" t="s">
        <v>1</v>
      </c>
      <c r="B2" s="4"/>
      <c r="C2" s="72"/>
      <c r="D2" s="74"/>
    </row>
    <row r="4" spans="1:10" ht="15.75" x14ac:dyDescent="0.25">
      <c r="D4" s="37" t="s">
        <v>114</v>
      </c>
    </row>
    <row r="5" spans="1:10" ht="15.75" x14ac:dyDescent="0.25">
      <c r="D5" s="37" t="s">
        <v>115</v>
      </c>
    </row>
    <row r="7" spans="1:10" ht="13.5" customHeight="1" x14ac:dyDescent="0.25"/>
    <row r="10" spans="1:10" x14ac:dyDescent="0.25">
      <c r="A10" s="75"/>
      <c r="B10" s="61" t="s">
        <v>4</v>
      </c>
      <c r="C10" s="61" t="s">
        <v>6</v>
      </c>
      <c r="D10" s="61" t="s">
        <v>6</v>
      </c>
      <c r="E10" s="61" t="s">
        <v>7</v>
      </c>
      <c r="F10" s="61" t="s">
        <v>7</v>
      </c>
      <c r="G10" s="61" t="s">
        <v>43</v>
      </c>
      <c r="H10" s="61" t="s">
        <v>43</v>
      </c>
      <c r="I10" s="61" t="s">
        <v>43</v>
      </c>
      <c r="J10" s="61" t="s">
        <v>43</v>
      </c>
    </row>
    <row r="11" spans="1:10" x14ac:dyDescent="0.25">
      <c r="A11" s="75"/>
      <c r="B11" s="61" t="s">
        <v>84</v>
      </c>
      <c r="C11" s="61" t="s">
        <v>85</v>
      </c>
      <c r="D11" s="61" t="s">
        <v>21</v>
      </c>
      <c r="E11" s="61" t="s">
        <v>23</v>
      </c>
      <c r="F11" s="61" t="s">
        <v>86</v>
      </c>
      <c r="G11" s="61" t="s">
        <v>16</v>
      </c>
      <c r="H11" s="61" t="s">
        <v>18</v>
      </c>
      <c r="I11" s="61" t="s">
        <v>87</v>
      </c>
      <c r="J11" s="61" t="s">
        <v>76</v>
      </c>
    </row>
    <row r="12" spans="1:10" ht="25.5" x14ac:dyDescent="0.25">
      <c r="A12" s="71" t="s">
        <v>8</v>
      </c>
      <c r="B12" s="76" t="s">
        <v>9</v>
      </c>
      <c r="C12" s="61" t="s">
        <v>88</v>
      </c>
      <c r="D12" s="61" t="s">
        <v>89</v>
      </c>
      <c r="E12" s="61" t="s">
        <v>90</v>
      </c>
      <c r="F12" s="61" t="s">
        <v>91</v>
      </c>
      <c r="G12" s="61" t="s">
        <v>92</v>
      </c>
      <c r="H12" s="61" t="s">
        <v>93</v>
      </c>
      <c r="I12" s="61" t="s">
        <v>94</v>
      </c>
      <c r="J12" s="61" t="s">
        <v>95</v>
      </c>
    </row>
    <row r="13" spans="1:10" ht="18.75" customHeight="1" x14ac:dyDescent="0.25">
      <c r="A13" s="77"/>
      <c r="B13" s="65">
        <v>2554667.21</v>
      </c>
      <c r="C13" s="65">
        <v>3258703</v>
      </c>
      <c r="D13" s="65">
        <v>3126967</v>
      </c>
      <c r="E13" s="65">
        <v>3106967</v>
      </c>
      <c r="F13" s="65">
        <v>3106967</v>
      </c>
      <c r="G13" s="65">
        <v>127.56</v>
      </c>
      <c r="H13" s="65">
        <v>95.96</v>
      </c>
      <c r="I13" s="65">
        <v>99.36</v>
      </c>
      <c r="J13" s="65">
        <v>100</v>
      </c>
    </row>
    <row r="14" spans="1:10" ht="18.75" customHeight="1" x14ac:dyDescent="0.25">
      <c r="A14" s="78" t="s">
        <v>116</v>
      </c>
      <c r="B14" s="79">
        <v>2554667.21</v>
      </c>
      <c r="C14" s="79">
        <v>3258703</v>
      </c>
      <c r="D14" s="79">
        <v>3126967</v>
      </c>
      <c r="E14" s="79">
        <v>3106967</v>
      </c>
      <c r="F14" s="79">
        <v>3106967</v>
      </c>
      <c r="G14" s="79">
        <v>127.56</v>
      </c>
      <c r="H14" s="79">
        <v>95.96</v>
      </c>
      <c r="I14" s="79">
        <v>99.36</v>
      </c>
      <c r="J14" s="79">
        <v>100</v>
      </c>
    </row>
    <row r="15" spans="1:10" ht="18.75" customHeight="1" x14ac:dyDescent="0.25">
      <c r="A15" s="80" t="s">
        <v>117</v>
      </c>
      <c r="B15" s="81">
        <v>2554667.21</v>
      </c>
      <c r="C15" s="81">
        <v>3258703</v>
      </c>
      <c r="D15" s="81">
        <v>3126967</v>
      </c>
      <c r="E15" s="81">
        <v>3106967</v>
      </c>
      <c r="F15" s="81">
        <v>3106967</v>
      </c>
      <c r="G15" s="81">
        <v>127.56</v>
      </c>
      <c r="H15" s="81">
        <v>95.96</v>
      </c>
      <c r="I15" s="81">
        <v>99.36</v>
      </c>
      <c r="J15" s="81">
        <v>100</v>
      </c>
    </row>
  </sheetData>
  <mergeCells count="1">
    <mergeCell ref="A1:B1"/>
  </mergeCells>
  <pageMargins left="0.19685039370078741" right="0.19685039370078741" top="0.59055118110236227" bottom="0.59055118110236227" header="0.51181102362204722" footer="0.51181102362204722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Opći dio-Sažetak</vt:lpstr>
      <vt:lpstr>Opći dio-Rn prih.i rash.-ek.kl.</vt:lpstr>
      <vt:lpstr>Opći dio-rn prih.i rash- izvori</vt:lpstr>
      <vt:lpstr>Opći dio-Prihodi po funkc.klas.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Toplak Car</dc:creator>
  <cp:lastModifiedBy>Marina Car</cp:lastModifiedBy>
  <cp:lastPrinted>2025-12-16T14:21:15Z</cp:lastPrinted>
  <dcterms:created xsi:type="dcterms:W3CDTF">2025-12-14T18:57:51Z</dcterms:created>
  <dcterms:modified xsi:type="dcterms:W3CDTF">2025-12-16T14:21:46Z</dcterms:modified>
</cp:coreProperties>
</file>